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CPR 2075_76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1"/>
  <c r="AI3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AH3"/>
  <c r="Q3" s="1"/>
  <c r="AG3"/>
  <c r="AD3"/>
  <c r="AE3" s="1"/>
  <c r="AA3"/>
  <c r="Z3"/>
  <c r="O3" l="1"/>
  <c r="Z6" l="1"/>
  <c r="AG87" l="1"/>
  <c r="AH87" s="1"/>
  <c r="AD87"/>
  <c r="AE87" s="1"/>
  <c r="AA87"/>
  <c r="Z87"/>
  <c r="H87"/>
  <c r="N87" s="1"/>
  <c r="AG86"/>
  <c r="AH86" s="1"/>
  <c r="AD86"/>
  <c r="AE86" s="1"/>
  <c r="AA86"/>
  <c r="Z86"/>
  <c r="H86"/>
  <c r="AG85"/>
  <c r="AH85" s="1"/>
  <c r="AD85"/>
  <c r="AE85" s="1"/>
  <c r="AA85"/>
  <c r="Z85"/>
  <c r="H85"/>
  <c r="AG84"/>
  <c r="AH84" s="1"/>
  <c r="AD84"/>
  <c r="AE84" s="1"/>
  <c r="AA84"/>
  <c r="Z84"/>
  <c r="H84"/>
  <c r="AG83"/>
  <c r="AH83" s="1"/>
  <c r="AD83"/>
  <c r="AE83" s="1"/>
  <c r="AA83"/>
  <c r="Z83"/>
  <c r="H83"/>
  <c r="AG82"/>
  <c r="AH82" s="1"/>
  <c r="AD82"/>
  <c r="AE82" s="1"/>
  <c r="AA82"/>
  <c r="Z82"/>
  <c r="H82"/>
  <c r="AG81"/>
  <c r="AH81" s="1"/>
  <c r="AD81"/>
  <c r="AE81" s="1"/>
  <c r="AA81"/>
  <c r="Z81"/>
  <c r="H81"/>
  <c r="AG80"/>
  <c r="AH80" s="1"/>
  <c r="AD80"/>
  <c r="AE80" s="1"/>
  <c r="AA80"/>
  <c r="Z80"/>
  <c r="N80"/>
  <c r="AG79"/>
  <c r="AH79" s="1"/>
  <c r="AD79"/>
  <c r="AE79" s="1"/>
  <c r="AA79"/>
  <c r="Z79"/>
  <c r="N79"/>
  <c r="AG78"/>
  <c r="AH78" s="1"/>
  <c r="AD78"/>
  <c r="AE78" s="1"/>
  <c r="AA78"/>
  <c r="Z78"/>
  <c r="N78"/>
  <c r="AG77"/>
  <c r="AH77" s="1"/>
  <c r="AD77"/>
  <c r="AE77" s="1"/>
  <c r="AA77"/>
  <c r="Z77"/>
  <c r="N77"/>
  <c r="AG76"/>
  <c r="AH76" s="1"/>
  <c r="AD76"/>
  <c r="AE76" s="1"/>
  <c r="AF76" s="1"/>
  <c r="AA76"/>
  <c r="Z76"/>
  <c r="N76"/>
  <c r="AG75"/>
  <c r="AH75" s="1"/>
  <c r="AI75" s="1"/>
  <c r="AD75"/>
  <c r="AE75" s="1"/>
  <c r="AA75"/>
  <c r="Z75"/>
  <c r="N75"/>
  <c r="AG74"/>
  <c r="AH74" s="1"/>
  <c r="AD74"/>
  <c r="AE74" s="1"/>
  <c r="AA74"/>
  <c r="Z74"/>
  <c r="N74"/>
  <c r="AG73"/>
  <c r="AH73" s="1"/>
  <c r="AD73"/>
  <c r="AE73" s="1"/>
  <c r="AF73" s="1"/>
  <c r="AA73"/>
  <c r="Z73"/>
  <c r="N73"/>
  <c r="AH72"/>
  <c r="AI72" s="1"/>
  <c r="AG72"/>
  <c r="AD72"/>
  <c r="AE72" s="1"/>
  <c r="AA72"/>
  <c r="Z72"/>
  <c r="N72"/>
  <c r="AG71"/>
  <c r="AH71" s="1"/>
  <c r="AD71"/>
  <c r="AE71" s="1"/>
  <c r="AA71"/>
  <c r="Z71"/>
  <c r="N71"/>
  <c r="AG70"/>
  <c r="AH70" s="1"/>
  <c r="AD70"/>
  <c r="AE70" s="1"/>
  <c r="AA70"/>
  <c r="Z70"/>
  <c r="N70"/>
  <c r="AG69"/>
  <c r="AH69" s="1"/>
  <c r="AD69"/>
  <c r="AE69" s="1"/>
  <c r="AA69"/>
  <c r="Z69"/>
  <c r="N69"/>
  <c r="AG68"/>
  <c r="AH68" s="1"/>
  <c r="AD68"/>
  <c r="AE68" s="1"/>
  <c r="AA68"/>
  <c r="Z68"/>
  <c r="N68"/>
  <c r="AG67"/>
  <c r="AH67" s="1"/>
  <c r="AD67"/>
  <c r="AE67" s="1"/>
  <c r="AA67"/>
  <c r="Z67"/>
  <c r="N67"/>
  <c r="AG66"/>
  <c r="AH66" s="1"/>
  <c r="AD66"/>
  <c r="AE66" s="1"/>
  <c r="AA66"/>
  <c r="Z66"/>
  <c r="N66"/>
  <c r="AG65"/>
  <c r="AH65" s="1"/>
  <c r="AD65"/>
  <c r="AE65" s="1"/>
  <c r="AA65"/>
  <c r="Z65"/>
  <c r="N65"/>
  <c r="AG64"/>
  <c r="AH64" s="1"/>
  <c r="AI64" s="1"/>
  <c r="AD64"/>
  <c r="AE64" s="1"/>
  <c r="AA64"/>
  <c r="Z64"/>
  <c r="N64"/>
  <c r="AG63"/>
  <c r="AH63" s="1"/>
  <c r="AD63"/>
  <c r="AE63" s="1"/>
  <c r="AF63" s="1"/>
  <c r="AA63"/>
  <c r="Z63"/>
  <c r="N63"/>
  <c r="AG62"/>
  <c r="AH62" s="1"/>
  <c r="AD62"/>
  <c r="AE62" s="1"/>
  <c r="AA62"/>
  <c r="Z62"/>
  <c r="N62"/>
  <c r="AG61"/>
  <c r="AH61" s="1"/>
  <c r="AD61"/>
  <c r="AE61" s="1"/>
  <c r="AA61"/>
  <c r="Z61"/>
  <c r="N61"/>
  <c r="AG60"/>
  <c r="AH60" s="1"/>
  <c r="AD60"/>
  <c r="AE60" s="1"/>
  <c r="AF60" s="1"/>
  <c r="AA60"/>
  <c r="Z60"/>
  <c r="N60"/>
  <c r="AG59"/>
  <c r="AH59" s="1"/>
  <c r="AI59" s="1"/>
  <c r="AD59"/>
  <c r="AE59" s="1"/>
  <c r="AA59"/>
  <c r="Z59"/>
  <c r="N59"/>
  <c r="AG58"/>
  <c r="AH58" s="1"/>
  <c r="AD58"/>
  <c r="AE58" s="1"/>
  <c r="AA58"/>
  <c r="Z58"/>
  <c r="N58"/>
  <c r="AG57"/>
  <c r="AH57" s="1"/>
  <c r="AD57"/>
  <c r="AE57" s="1"/>
  <c r="AA57"/>
  <c r="Z57"/>
  <c r="N57"/>
  <c r="AG56"/>
  <c r="AH56" s="1"/>
  <c r="AI56" s="1"/>
  <c r="AD56"/>
  <c r="AE56" s="1"/>
  <c r="AA56"/>
  <c r="Z56"/>
  <c r="N56"/>
  <c r="AG55"/>
  <c r="AH55" s="1"/>
  <c r="AD55"/>
  <c r="AE55" s="1"/>
  <c r="AA55"/>
  <c r="Z55"/>
  <c r="N55"/>
  <c r="AG54"/>
  <c r="AH54" s="1"/>
  <c r="AD54"/>
  <c r="AE54" s="1"/>
  <c r="AA54"/>
  <c r="Z54"/>
  <c r="N54"/>
  <c r="AG53"/>
  <c r="AH53" s="1"/>
  <c r="AD53"/>
  <c r="AE53" s="1"/>
  <c r="AA53"/>
  <c r="Z53"/>
  <c r="N53"/>
  <c r="AG52"/>
  <c r="AH52" s="1"/>
  <c r="AF52"/>
  <c r="AD52"/>
  <c r="AE52" s="1"/>
  <c r="AA52"/>
  <c r="Z52"/>
  <c r="N52"/>
  <c r="AG51"/>
  <c r="AH51" s="1"/>
  <c r="AD51"/>
  <c r="AE51" s="1"/>
  <c r="AA51"/>
  <c r="Z51"/>
  <c r="N51"/>
  <c r="AG50"/>
  <c r="AH50" s="1"/>
  <c r="AD50"/>
  <c r="AE50" s="1"/>
  <c r="AF50" s="1"/>
  <c r="AA50"/>
  <c r="Z50"/>
  <c r="N50"/>
  <c r="AG49"/>
  <c r="AH49" s="1"/>
  <c r="AI49" s="1"/>
  <c r="AD49"/>
  <c r="AE49" s="1"/>
  <c r="AF49" s="1"/>
  <c r="AA49"/>
  <c r="Z49"/>
  <c r="N49"/>
  <c r="AG48"/>
  <c r="AH48" s="1"/>
  <c r="AI48" s="1"/>
  <c r="AD48"/>
  <c r="AE48" s="1"/>
  <c r="AA48"/>
  <c r="Z48"/>
  <c r="N48"/>
  <c r="AG47"/>
  <c r="AH47" s="1"/>
  <c r="AD47"/>
  <c r="AE47" s="1"/>
  <c r="AA47"/>
  <c r="Z47"/>
  <c r="N47"/>
  <c r="AG46"/>
  <c r="AH46" s="1"/>
  <c r="AD46"/>
  <c r="AE46" s="1"/>
  <c r="AF46" s="1"/>
  <c r="AA46"/>
  <c r="Z46"/>
  <c r="N46"/>
  <c r="AG45"/>
  <c r="AH45" s="1"/>
  <c r="AI45" s="1"/>
  <c r="AD45"/>
  <c r="AE45" s="1"/>
  <c r="AF45" s="1"/>
  <c r="AA45"/>
  <c r="Z45"/>
  <c r="N45"/>
  <c r="AG44"/>
  <c r="AH44" s="1"/>
  <c r="AI44" s="1"/>
  <c r="AD44"/>
  <c r="AE44" s="1"/>
  <c r="AA44"/>
  <c r="Z44"/>
  <c r="N44"/>
  <c r="AG43"/>
  <c r="AH43" s="1"/>
  <c r="AD43"/>
  <c r="AE43" s="1"/>
  <c r="AA43"/>
  <c r="Z43"/>
  <c r="N43"/>
  <c r="AG42"/>
  <c r="AH42" s="1"/>
  <c r="AD42"/>
  <c r="AE42" s="1"/>
  <c r="AF42" s="1"/>
  <c r="AA42"/>
  <c r="Z42"/>
  <c r="N42"/>
  <c r="AG41"/>
  <c r="AH41" s="1"/>
  <c r="AI41" s="1"/>
  <c r="AD41"/>
  <c r="AE41" s="1"/>
  <c r="AF41" s="1"/>
  <c r="AA41"/>
  <c r="Z41"/>
  <c r="N41"/>
  <c r="AG40"/>
  <c r="AH40" s="1"/>
  <c r="AI40" s="1"/>
  <c r="AD40"/>
  <c r="AE40" s="1"/>
  <c r="AA40"/>
  <c r="Z40"/>
  <c r="N40"/>
  <c r="AG39"/>
  <c r="AH39" s="1"/>
  <c r="AD39"/>
  <c r="AE39" s="1"/>
  <c r="AA39"/>
  <c r="Z39"/>
  <c r="N39"/>
  <c r="AG38"/>
  <c r="AH38" s="1"/>
  <c r="AD38"/>
  <c r="AE38" s="1"/>
  <c r="AF38" s="1"/>
  <c r="AA38"/>
  <c r="Z38"/>
  <c r="N38"/>
  <c r="AG37"/>
  <c r="AH37" s="1"/>
  <c r="AI37" s="1"/>
  <c r="AD37"/>
  <c r="AE37" s="1"/>
  <c r="AA37"/>
  <c r="Z37"/>
  <c r="N37"/>
  <c r="AG36"/>
  <c r="AH36" s="1"/>
  <c r="AD36"/>
  <c r="AE36" s="1"/>
  <c r="AA36"/>
  <c r="Z36"/>
  <c r="N36"/>
  <c r="AG35"/>
  <c r="AH35" s="1"/>
  <c r="AD35"/>
  <c r="AE35" s="1"/>
  <c r="AA35"/>
  <c r="Z35"/>
  <c r="N35"/>
  <c r="AG34"/>
  <c r="AH34" s="1"/>
  <c r="AD34"/>
  <c r="AE34" s="1"/>
  <c r="AF34" s="1"/>
  <c r="AA34"/>
  <c r="Z34"/>
  <c r="N34"/>
  <c r="AG33"/>
  <c r="AH33" s="1"/>
  <c r="AI33" s="1"/>
  <c r="AD33"/>
  <c r="AE33" s="1"/>
  <c r="AA33"/>
  <c r="Z33"/>
  <c r="N33"/>
  <c r="AG32"/>
  <c r="AH32" s="1"/>
  <c r="AD32"/>
  <c r="AE32" s="1"/>
  <c r="AA32"/>
  <c r="Z32"/>
  <c r="N32"/>
  <c r="AG31"/>
  <c r="AH31" s="1"/>
  <c r="AD31"/>
  <c r="AE31" s="1"/>
  <c r="AA31"/>
  <c r="Z31"/>
  <c r="N31"/>
  <c r="AG30"/>
  <c r="AH30" s="1"/>
  <c r="AD30"/>
  <c r="AE30" s="1"/>
  <c r="AF30" s="1"/>
  <c r="AA30"/>
  <c r="Z30"/>
  <c r="N30"/>
  <c r="AG29"/>
  <c r="AH29" s="1"/>
  <c r="AD29"/>
  <c r="AE29" s="1"/>
  <c r="AA29"/>
  <c r="Z29"/>
  <c r="N29"/>
  <c r="AG28"/>
  <c r="AH28" s="1"/>
  <c r="AD28"/>
  <c r="AE28" s="1"/>
  <c r="AA28"/>
  <c r="Z28"/>
  <c r="N28"/>
  <c r="AG27"/>
  <c r="AH27" s="1"/>
  <c r="AD27"/>
  <c r="AE27" s="1"/>
  <c r="AA27"/>
  <c r="Z27"/>
  <c r="N27"/>
  <c r="AG26"/>
  <c r="AH26" s="1"/>
  <c r="AD26"/>
  <c r="AE26" s="1"/>
  <c r="AA26"/>
  <c r="Z26"/>
  <c r="N26"/>
  <c r="AG25"/>
  <c r="AH25" s="1"/>
  <c r="AD25"/>
  <c r="AE25" s="1"/>
  <c r="AA25"/>
  <c r="Z25"/>
  <c r="N25"/>
  <c r="AG24"/>
  <c r="AH24" s="1"/>
  <c r="AD24"/>
  <c r="AE24" s="1"/>
  <c r="AA24"/>
  <c r="Z24"/>
  <c r="N24"/>
  <c r="AG23"/>
  <c r="AH23" s="1"/>
  <c r="AD23"/>
  <c r="AE23" s="1"/>
  <c r="AA23"/>
  <c r="Z23"/>
  <c r="N23"/>
  <c r="AG22"/>
  <c r="AH22" s="1"/>
  <c r="AD22"/>
  <c r="AE22" s="1"/>
  <c r="AA22"/>
  <c r="Z22"/>
  <c r="N22"/>
  <c r="AG21"/>
  <c r="AH21" s="1"/>
  <c r="AD21"/>
  <c r="AE21" s="1"/>
  <c r="AA21"/>
  <c r="Z21"/>
  <c r="N21"/>
  <c r="AG20"/>
  <c r="AH20" s="1"/>
  <c r="AD20"/>
  <c r="AE20" s="1"/>
  <c r="AA20"/>
  <c r="Z20"/>
  <c r="N20"/>
  <c r="AG19"/>
  <c r="AH19" s="1"/>
  <c r="AD19"/>
  <c r="AE19" s="1"/>
  <c r="AA19"/>
  <c r="Z19"/>
  <c r="N19"/>
  <c r="AG18"/>
  <c r="AH18" s="1"/>
  <c r="AD18"/>
  <c r="AE18" s="1"/>
  <c r="AA18"/>
  <c r="Z18"/>
  <c r="N18"/>
  <c r="AG17"/>
  <c r="AH17" s="1"/>
  <c r="AD17"/>
  <c r="AE17" s="1"/>
  <c r="AF17" s="1"/>
  <c r="AA17"/>
  <c r="Z17"/>
  <c r="N17"/>
  <c r="AG16"/>
  <c r="AH16" s="1"/>
  <c r="AD16"/>
  <c r="AE16" s="1"/>
  <c r="AA16"/>
  <c r="Z16"/>
  <c r="N16"/>
  <c r="AG15"/>
  <c r="AH15" s="1"/>
  <c r="AD15"/>
  <c r="AE15" s="1"/>
  <c r="AA15"/>
  <c r="Z15"/>
  <c r="N15"/>
  <c r="AG14"/>
  <c r="AH14" s="1"/>
  <c r="AD14"/>
  <c r="AE14" s="1"/>
  <c r="AA14"/>
  <c r="Z14"/>
  <c r="N14"/>
  <c r="AG13"/>
  <c r="AH13" s="1"/>
  <c r="AD13"/>
  <c r="AE13" s="1"/>
  <c r="AA13"/>
  <c r="Z13"/>
  <c r="N13"/>
  <c r="AG12"/>
  <c r="AH12" s="1"/>
  <c r="AD12"/>
  <c r="AE12" s="1"/>
  <c r="AA12"/>
  <c r="Z12"/>
  <c r="N12"/>
  <c r="AG11"/>
  <c r="AH11" s="1"/>
  <c r="AD11"/>
  <c r="AE11" s="1"/>
  <c r="AA11"/>
  <c r="Z11"/>
  <c r="N11"/>
  <c r="AG10"/>
  <c r="AH10" s="1"/>
  <c r="AD10"/>
  <c r="AE10" s="1"/>
  <c r="AF10" s="1"/>
  <c r="AA10"/>
  <c r="Z10"/>
  <c r="N10"/>
  <c r="AG9"/>
  <c r="AH9" s="1"/>
  <c r="AI9" s="1"/>
  <c r="AD9"/>
  <c r="AE9" s="1"/>
  <c r="AF9" s="1"/>
  <c r="AA9"/>
  <c r="Z9"/>
  <c r="N9"/>
  <c r="AG8"/>
  <c r="AH8" s="1"/>
  <c r="AI8" s="1"/>
  <c r="AD8"/>
  <c r="AE8" s="1"/>
  <c r="AA8"/>
  <c r="Z8"/>
  <c r="N8"/>
  <c r="AG7"/>
  <c r="AH7" s="1"/>
  <c r="AD7"/>
  <c r="AE7" s="1"/>
  <c r="AA7"/>
  <c r="Z7"/>
  <c r="N7"/>
  <c r="AG6"/>
  <c r="AH6" s="1"/>
  <c r="AD6"/>
  <c r="AE6" s="1"/>
  <c r="AF6" s="1"/>
  <c r="AA6"/>
  <c r="N6"/>
  <c r="AG5"/>
  <c r="AH5" s="1"/>
  <c r="AD5"/>
  <c r="AE5" s="1"/>
  <c r="AF5" s="1"/>
  <c r="AA5"/>
  <c r="Z5"/>
  <c r="N5"/>
  <c r="AG4"/>
  <c r="AH4" s="1"/>
  <c r="AI4" s="1"/>
  <c r="AD4"/>
  <c r="AE4" s="1"/>
  <c r="AF4" s="1"/>
  <c r="AA4"/>
  <c r="Z4"/>
  <c r="N4"/>
  <c r="N3"/>
  <c r="Q4" l="1"/>
  <c r="O9"/>
  <c r="Q9"/>
  <c r="AF39"/>
  <c r="Q41"/>
  <c r="Q45"/>
  <c r="Q49"/>
  <c r="Q60"/>
  <c r="Q30"/>
  <c r="Q46"/>
  <c r="AF82"/>
  <c r="AF86"/>
  <c r="AI22"/>
  <c r="AF23"/>
  <c r="AI26"/>
  <c r="AF27"/>
  <c r="AI30"/>
  <c r="AF31"/>
  <c r="AI34"/>
  <c r="Q34" s="1"/>
  <c r="AF35"/>
  <c r="AF57"/>
  <c r="AI67"/>
  <c r="AF68"/>
  <c r="Q68" s="1"/>
  <c r="AF83"/>
  <c r="AF12"/>
  <c r="AI15"/>
  <c r="AF16"/>
  <c r="Q16" s="1"/>
  <c r="AI19"/>
  <c r="AF24"/>
  <c r="AI54"/>
  <c r="AF65"/>
  <c r="Q65" s="1"/>
  <c r="AI12"/>
  <c r="AF13"/>
  <c r="AI16"/>
  <c r="AF20"/>
  <c r="Q20" s="1"/>
  <c r="AI23"/>
  <c r="AI27"/>
  <c r="O27" s="1"/>
  <c r="AF28"/>
  <c r="AI31"/>
  <c r="AF55"/>
  <c r="AI57"/>
  <c r="O57" s="1"/>
  <c r="AF58"/>
  <c r="AI62"/>
  <c r="AI65"/>
  <c r="AF66"/>
  <c r="AI70"/>
  <c r="AF71"/>
  <c r="AI73"/>
  <c r="O73" s="1"/>
  <c r="AF74"/>
  <c r="AI78"/>
  <c r="AF79"/>
  <c r="AF87"/>
  <c r="AI5"/>
  <c r="O5" s="1"/>
  <c r="AI6"/>
  <c r="O6" s="1"/>
  <c r="AF7"/>
  <c r="Q7" s="1"/>
  <c r="AI10"/>
  <c r="Q10" s="1"/>
  <c r="AF11"/>
  <c r="AI13"/>
  <c r="O13" s="1"/>
  <c r="AF14"/>
  <c r="Q14" s="1"/>
  <c r="AI17"/>
  <c r="Q17" s="1"/>
  <c r="AF18"/>
  <c r="AI20"/>
  <c r="AF21"/>
  <c r="Q21" s="1"/>
  <c r="AI24"/>
  <c r="AF25"/>
  <c r="AI28"/>
  <c r="AF29"/>
  <c r="Q29" s="1"/>
  <c r="AF32"/>
  <c r="AI35"/>
  <c r="O35" s="1"/>
  <c r="AF36"/>
  <c r="AI42"/>
  <c r="O42" s="1"/>
  <c r="AF43"/>
  <c r="AI46"/>
  <c r="O46" s="1"/>
  <c r="AF47"/>
  <c r="AI50"/>
  <c r="O50" s="1"/>
  <c r="AF51"/>
  <c r="AI52"/>
  <c r="O52" s="1"/>
  <c r="AF53"/>
  <c r="AI55"/>
  <c r="AF56"/>
  <c r="Q56" s="1"/>
  <c r="AI60"/>
  <c r="O60" s="1"/>
  <c r="AF61"/>
  <c r="AI63"/>
  <c r="O63" s="1"/>
  <c r="AF64"/>
  <c r="Q64" s="1"/>
  <c r="AI68"/>
  <c r="AF69"/>
  <c r="AI71"/>
  <c r="AF72"/>
  <c r="Q72" s="1"/>
  <c r="AI76"/>
  <c r="O76" s="1"/>
  <c r="AF77"/>
  <c r="AI79"/>
  <c r="AF80"/>
  <c r="AF84"/>
  <c r="AI7"/>
  <c r="AF8"/>
  <c r="AI11"/>
  <c r="AI14"/>
  <c r="AF15"/>
  <c r="AI18"/>
  <c r="AF19"/>
  <c r="AI21"/>
  <c r="AF22"/>
  <c r="AI25"/>
  <c r="AF26"/>
  <c r="AI29"/>
  <c r="AI32"/>
  <c r="O32" s="1"/>
  <c r="AF33"/>
  <c r="Q33" s="1"/>
  <c r="AI36"/>
  <c r="AF37"/>
  <c r="AI39"/>
  <c r="O39" s="1"/>
  <c r="AF40"/>
  <c r="Q40" s="1"/>
  <c r="AI43"/>
  <c r="O43" s="1"/>
  <c r="AF44"/>
  <c r="AI47"/>
  <c r="AF48"/>
  <c r="Q48" s="1"/>
  <c r="AI51"/>
  <c r="AI53"/>
  <c r="AF54"/>
  <c r="AI58"/>
  <c r="AF59"/>
  <c r="AI61"/>
  <c r="AF62"/>
  <c r="AI66"/>
  <c r="AF67"/>
  <c r="Q67" s="1"/>
  <c r="AI69"/>
  <c r="AF70"/>
  <c r="Q70" s="1"/>
  <c r="AI74"/>
  <c r="AF75"/>
  <c r="AI77"/>
  <c r="AF78"/>
  <c r="Q78" s="1"/>
  <c r="AI80"/>
  <c r="AF81"/>
  <c r="AF85"/>
  <c r="O26"/>
  <c r="O30"/>
  <c r="O56"/>
  <c r="O64"/>
  <c r="O72"/>
  <c r="O10"/>
  <c r="O17"/>
  <c r="O41"/>
  <c r="O45"/>
  <c r="O49"/>
  <c r="O51"/>
  <c r="O4"/>
  <c r="O12"/>
  <c r="N81"/>
  <c r="N85"/>
  <c r="AI81"/>
  <c r="AI82"/>
  <c r="O82" s="1"/>
  <c r="AI83"/>
  <c r="O83" s="1"/>
  <c r="AI84"/>
  <c r="AI85"/>
  <c r="AI86"/>
  <c r="O86" s="1"/>
  <c r="AI87"/>
  <c r="N82"/>
  <c r="N83"/>
  <c r="O84"/>
  <c r="N84"/>
  <c r="N86"/>
  <c r="AI38"/>
  <c r="O38" s="1"/>
  <c r="O55"/>
  <c r="O8" l="1"/>
  <c r="Q8"/>
  <c r="Q71"/>
  <c r="Q82"/>
  <c r="O7"/>
  <c r="O48"/>
  <c r="O65"/>
  <c r="O62"/>
  <c r="Q62"/>
  <c r="O54"/>
  <c r="Q54"/>
  <c r="O22"/>
  <c r="Q22"/>
  <c r="O15"/>
  <c r="Q15"/>
  <c r="Q77"/>
  <c r="Q69"/>
  <c r="O61"/>
  <c r="Q61"/>
  <c r="Q53"/>
  <c r="Q47"/>
  <c r="Q36"/>
  <c r="Q58"/>
  <c r="Q28"/>
  <c r="O16"/>
  <c r="O67"/>
  <c r="Q31"/>
  <c r="O23"/>
  <c r="Q23"/>
  <c r="O34"/>
  <c r="Q42"/>
  <c r="Q52"/>
  <c r="Q39"/>
  <c r="Q79"/>
  <c r="O40"/>
  <c r="Q85"/>
  <c r="O44"/>
  <c r="Q44"/>
  <c r="O37"/>
  <c r="Q37"/>
  <c r="Q84"/>
  <c r="O68"/>
  <c r="Q25"/>
  <c r="Q18"/>
  <c r="Q11"/>
  <c r="O74"/>
  <c r="Q74"/>
  <c r="Q66"/>
  <c r="Q13"/>
  <c r="Q24"/>
  <c r="Q12"/>
  <c r="Q57"/>
  <c r="Q76"/>
  <c r="Q38"/>
  <c r="Q6"/>
  <c r="Q63"/>
  <c r="O71"/>
  <c r="O33"/>
  <c r="Q81"/>
  <c r="O75"/>
  <c r="Q75"/>
  <c r="O59"/>
  <c r="Q59"/>
  <c r="Q26"/>
  <c r="O19"/>
  <c r="Q19"/>
  <c r="Q80"/>
  <c r="Q51"/>
  <c r="Q43"/>
  <c r="Q32"/>
  <c r="Q87"/>
  <c r="Q55"/>
  <c r="Q83"/>
  <c r="Q35"/>
  <c r="Q27"/>
  <c r="Q86"/>
  <c r="Q50"/>
  <c r="Q5"/>
  <c r="Q73"/>
  <c r="O24"/>
  <c r="O66"/>
  <c r="O31"/>
  <c r="O87"/>
  <c r="O79"/>
  <c r="O77"/>
  <c r="O69"/>
  <c r="O53"/>
  <c r="O47"/>
  <c r="O36"/>
  <c r="O58"/>
  <c r="O28"/>
  <c r="O20"/>
  <c r="O78"/>
  <c r="O70"/>
  <c r="O81"/>
  <c r="O25"/>
  <c r="O18"/>
  <c r="O11"/>
  <c r="O80"/>
  <c r="O85"/>
  <c r="O29"/>
  <c r="O21"/>
  <c r="O14"/>
</calcChain>
</file>

<file path=xl/comments1.xml><?xml version="1.0" encoding="utf-8"?>
<comments xmlns="http://schemas.openxmlformats.org/spreadsheetml/2006/main">
  <authors>
    <author>lenovo</author>
    <author>PC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Source: HMIS Report 2074/75
</t>
        </r>
      </text>
    </comment>
    <comment ref="AE2" authorId="1">
      <text>
        <r>
          <rPr>
            <b/>
            <sz val="9"/>
            <color indexed="81"/>
            <rFont val="Tahoma"/>
            <family val="2"/>
          </rPr>
          <t>Shiv:</t>
        </r>
        <r>
          <rPr>
            <sz val="9"/>
            <color indexed="81"/>
            <rFont val="Tahoma"/>
            <family val="2"/>
          </rPr>
          <t xml:space="preserve">
Female exit factor is 2.07%</t>
        </r>
      </text>
    </comment>
    <comment ref="AG2" authorId="1">
      <text>
        <r>
          <rPr>
            <b/>
            <sz val="9"/>
            <color indexed="81"/>
            <rFont val="Tahoma"/>
            <family val="2"/>
          </rPr>
          <t>shiv:</t>
        </r>
        <r>
          <rPr>
            <sz val="9"/>
            <color indexed="81"/>
            <rFont val="Tahoma"/>
            <family val="2"/>
          </rPr>
          <t xml:space="preserve">
mortality of male 3.64 per 1000 and female 2.95 per 1000 is used combined as death of  male affects female and vice versa in PFP users</t>
        </r>
      </text>
    </comment>
    <comment ref="AH2" authorId="1">
      <text>
        <r>
          <rPr>
            <b/>
            <sz val="9"/>
            <color indexed="81"/>
            <rFont val="Tahoma"/>
            <family val="2"/>
          </rPr>
          <t>Shiv:</t>
        </r>
        <r>
          <rPr>
            <sz val="9"/>
            <color indexed="81"/>
            <rFont val="Tahoma"/>
            <family val="2"/>
          </rPr>
          <t xml:space="preserve">
male exit factor is 3.32%</t>
        </r>
      </text>
    </comment>
  </commentList>
</comments>
</file>

<file path=xl/sharedStrings.xml><?xml version="1.0" encoding="utf-8"?>
<sst xmlns="http://schemas.openxmlformats.org/spreadsheetml/2006/main" count="130" uniqueCount="125">
  <si>
    <t>Asar 2076</t>
  </si>
  <si>
    <t>Shrawan 2075 to Asar 2076</t>
  </si>
  <si>
    <t>Asar 2075</t>
  </si>
  <si>
    <t>CPR</t>
  </si>
  <si>
    <t>Female</t>
  </si>
  <si>
    <t>Organisation unit / Data</t>
  </si>
  <si>
    <t>Family Planning Program-Temporary FP Method-Depo-Current User</t>
  </si>
  <si>
    <t>Family Planning Program-Temporary FP Method-IUCD-Current User</t>
  </si>
  <si>
    <t>Family Planning Program-Temporary FP Method-Implant-Current User</t>
  </si>
  <si>
    <t>Family Planning Program-Temporary FP Method-Pills-Current User</t>
  </si>
  <si>
    <t>Family Planning Program-Temporary FP Method-Condom-Pieces Qty</t>
  </si>
  <si>
    <t>Family Planning Program-Permanent FP Method-Current Users at Public Facility</t>
  </si>
  <si>
    <t>Family Planning Program-Permanent FP Method-Current Users Non Public Facility</t>
  </si>
  <si>
    <t>Family Planning Program-Permanent FP Method-New Users at Non Public Camp</t>
  </si>
  <si>
    <t>Family Planning Program-Permanent FP Method-New Users at Non Public Facility</t>
  </si>
  <si>
    <t>Family Planning Program-Permanent FP Method-New Users at Public Camp</t>
  </si>
  <si>
    <t>Family Planning Program-Permanent FP Method-New Users at Public Facility</t>
  </si>
  <si>
    <t>Married Female population aged 15-49 years</t>
  </si>
  <si>
    <t>Un adjusted CPR</t>
  </si>
  <si>
    <t>Adjusted CPR</t>
  </si>
  <si>
    <t>Family Planning Program-Permanent FP Method-New Users at Non Public Camp Female</t>
  </si>
  <si>
    <t>Family Planning Program-Permanent FP Method-New Users at Non Public Camp Male</t>
  </si>
  <si>
    <t>Family Planning Program-Permanent FP Method-New Users at Non Public Facility Female</t>
  </si>
  <si>
    <t>Family Planning Program-Permanent FP Method-New Users at Non Public Facility Male</t>
  </si>
  <si>
    <t>Family Planning Program-Permanent FP Method-New Users at Public Camp Female</t>
  </si>
  <si>
    <t>Family Planning Program-Permanent FP Method-New Users at Public Camp Male</t>
  </si>
  <si>
    <t>Family Planning Program-Permanent FP Method-New Users at Public Facility Female</t>
  </si>
  <si>
    <t>Family Planning Program-Permanent FP Method-New Users at Public Facility Male</t>
  </si>
  <si>
    <t>Permanent FP Method-New users female</t>
  </si>
  <si>
    <t>Permanent FP Method-New users male</t>
  </si>
  <si>
    <t>101 TAPLEJUNG</t>
  </si>
  <si>
    <t>102 SANKHUWASABHA</t>
  </si>
  <si>
    <t>103 SOLUKHUMBU</t>
  </si>
  <si>
    <t>104 OKHALDHUNGA</t>
  </si>
  <si>
    <t>105 KHOTANG</t>
  </si>
  <si>
    <t>106 BHOJPUR</t>
  </si>
  <si>
    <t>107 DHANKUTA</t>
  </si>
  <si>
    <t>108 TERHATHUM</t>
  </si>
  <si>
    <t>109 PANCHTHAR</t>
  </si>
  <si>
    <t>110 ILAM</t>
  </si>
  <si>
    <t>111 JHAPA</t>
  </si>
  <si>
    <t>112 MORANG</t>
  </si>
  <si>
    <t>113 SUNSARI</t>
  </si>
  <si>
    <t>114 UDAYAPUR</t>
  </si>
  <si>
    <t>201 SAPTARI</t>
  </si>
  <si>
    <t>202 SIRAHA</t>
  </si>
  <si>
    <t>203 DHANUSA</t>
  </si>
  <si>
    <t>204 MAHOTTARI</t>
  </si>
  <si>
    <t>205 SARLAHI</t>
  </si>
  <si>
    <t>206 RAUTAHAT</t>
  </si>
  <si>
    <t>207 BARA</t>
  </si>
  <si>
    <t>208 PARSA</t>
  </si>
  <si>
    <t>301 DOLAKHA</t>
  </si>
  <si>
    <t>302 SINDHUPALCHOK</t>
  </si>
  <si>
    <t>303 RASUWA</t>
  </si>
  <si>
    <t>304 DHADING</t>
  </si>
  <si>
    <t>305 NUWAKOT</t>
  </si>
  <si>
    <t>306 KATHMANDU</t>
  </si>
  <si>
    <t>307 BHAKTAPUR</t>
  </si>
  <si>
    <t>308 LALITPUR</t>
  </si>
  <si>
    <t>309 KAVREPALANCHOK</t>
  </si>
  <si>
    <t>310 RAMECHHAP</t>
  </si>
  <si>
    <t>311 SINDHULI</t>
  </si>
  <si>
    <t>312 MAKWANPUR</t>
  </si>
  <si>
    <t>313 CHITAWAN</t>
  </si>
  <si>
    <t>401 GORKHA</t>
  </si>
  <si>
    <t>402 MANANG</t>
  </si>
  <si>
    <t>403 MUSTANG</t>
  </si>
  <si>
    <t>404 MYAGDI</t>
  </si>
  <si>
    <t>405 KASKI</t>
  </si>
  <si>
    <t>406 LAMJUNG</t>
  </si>
  <si>
    <t>407 TANAHU</t>
  </si>
  <si>
    <t>408 NAWALPARASI EAST</t>
  </si>
  <si>
    <t>409 SYANGJA</t>
  </si>
  <si>
    <t>410 PARBAT</t>
  </si>
  <si>
    <t>411 BAGLUNG</t>
  </si>
  <si>
    <t>501 RUKUM EAST</t>
  </si>
  <si>
    <t>502 ROLPA</t>
  </si>
  <si>
    <t>503 PYUTHAN</t>
  </si>
  <si>
    <t>504 GULMI</t>
  </si>
  <si>
    <t>505 ARGHAKHANCHI</t>
  </si>
  <si>
    <t>506 PALPA</t>
  </si>
  <si>
    <t>507 NAWALPARASI WEST</t>
  </si>
  <si>
    <t>508 RUPANDEHI</t>
  </si>
  <si>
    <t>509 KAPILBASTU</t>
  </si>
  <si>
    <t>510 DANG</t>
  </si>
  <si>
    <t>511 BANKE</t>
  </si>
  <si>
    <t>512 BARDIYA</t>
  </si>
  <si>
    <t>601 DOLPA</t>
  </si>
  <si>
    <t>602 MUGU</t>
  </si>
  <si>
    <t>603 HUMLA</t>
  </si>
  <si>
    <t>604 JUMLA</t>
  </si>
  <si>
    <t>605 KALIKOT</t>
  </si>
  <si>
    <t>606 DAILEKH</t>
  </si>
  <si>
    <t>607 JAJARKOT</t>
  </si>
  <si>
    <t>608 RUKUM WEST</t>
  </si>
  <si>
    <t>609 SALYAN</t>
  </si>
  <si>
    <t>610 SURKHET</t>
  </si>
  <si>
    <t>701 BAJURA</t>
  </si>
  <si>
    <t>702 BAJHANG</t>
  </si>
  <si>
    <t>703 DARCHULA</t>
  </si>
  <si>
    <t>704 BAITADI</t>
  </si>
  <si>
    <t>705 DADELDHURA</t>
  </si>
  <si>
    <t>706 DOTI</t>
  </si>
  <si>
    <t>707 ACHHAM</t>
  </si>
  <si>
    <t>708 KAILALI</t>
  </si>
  <si>
    <t>709 KANCHANPUR</t>
  </si>
  <si>
    <t>Nepal</t>
  </si>
  <si>
    <t>1 Province 1</t>
  </si>
  <si>
    <t>2 Province 2</t>
  </si>
  <si>
    <t>3 Province 3</t>
  </si>
  <si>
    <t>4 Gandaki Province</t>
  </si>
  <si>
    <t>5 Province 5</t>
  </si>
  <si>
    <t>6 Karnali Province</t>
  </si>
  <si>
    <t>7 Sudurpashchim Province</t>
  </si>
  <si>
    <t>Male</t>
  </si>
  <si>
    <t>Actual 2074/75</t>
  </si>
  <si>
    <t>Current users- Permanent FP Method-Actual 2074/75(Female)</t>
  </si>
  <si>
    <t>Current users- Permanent FP Method-Actual 2074/75 (Male)</t>
  </si>
  <si>
    <t>Age Exit 2075/76</t>
  </si>
  <si>
    <t>Mortality 2075/76</t>
  </si>
  <si>
    <t>Actual 2075/76</t>
  </si>
  <si>
    <t xml:space="preserve">% of current users (Permanent FP methods) </t>
  </si>
  <si>
    <t>Un adjusted</t>
  </si>
  <si>
    <t>Adjusted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</si>
</sst>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22222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2B2B2"/>
      </right>
      <top style="medium">
        <color rgb="FFB2B2B2"/>
      </top>
      <bottom style="medium">
        <color rgb="FFB2B2B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" fontId="0" fillId="2" borderId="1" xfId="0" applyNumberForma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2" borderId="5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7"/>
  <sheetViews>
    <sheetView tabSelected="1" workbookViewId="0">
      <pane xSplit="1" ySplit="2" topLeftCell="B18" activePane="bottomRight" state="frozen"/>
      <selection pane="topRight" activeCell="B1" sqref="B1"/>
      <selection pane="bottomLeft" activeCell="A3" sqref="A3"/>
      <selection pane="bottomRight" sqref="A1:AI1048576"/>
    </sheetView>
  </sheetViews>
  <sheetFormatPr defaultRowHeight="15"/>
  <cols>
    <col min="1" max="1" width="19.85546875" style="19" bestFit="1" customWidth="1"/>
    <col min="2" max="5" width="9.140625" style="17"/>
    <col min="6" max="6" width="13.140625" style="17" bestFit="1" customWidth="1"/>
    <col min="7" max="7" width="11.7109375" style="17" bestFit="1" customWidth="1"/>
    <col min="8" max="15" width="9.140625" style="17"/>
    <col min="16" max="16" width="10.5703125" style="17" customWidth="1"/>
    <col min="17" max="17" width="11.5703125" style="17" customWidth="1"/>
    <col min="18" max="35" width="9.140625" style="17"/>
  </cols>
  <sheetData>
    <row r="1" spans="1:35" ht="22.5" customHeight="1">
      <c r="A1" s="1"/>
      <c r="B1" s="2" t="s">
        <v>0</v>
      </c>
      <c r="C1" s="2"/>
      <c r="D1" s="2"/>
      <c r="E1" s="2"/>
      <c r="F1" s="3" t="s">
        <v>1</v>
      </c>
      <c r="G1" s="2" t="s">
        <v>2</v>
      </c>
      <c r="H1" s="2"/>
      <c r="I1" s="2" t="s">
        <v>1</v>
      </c>
      <c r="J1" s="2"/>
      <c r="K1" s="2"/>
      <c r="L1" s="2"/>
      <c r="M1" s="2"/>
      <c r="N1" s="4" t="s">
        <v>3</v>
      </c>
      <c r="O1" s="4"/>
      <c r="P1" s="5" t="s">
        <v>122</v>
      </c>
      <c r="Q1" s="6"/>
      <c r="R1" s="2" t="s">
        <v>1</v>
      </c>
      <c r="S1" s="2"/>
      <c r="T1" s="2"/>
      <c r="U1" s="2"/>
      <c r="V1" s="2"/>
      <c r="W1" s="2"/>
      <c r="X1" s="2"/>
      <c r="Y1" s="2"/>
      <c r="Z1" s="2"/>
      <c r="AA1" s="2"/>
      <c r="AB1" s="2" t="s">
        <v>116</v>
      </c>
      <c r="AC1" s="2"/>
      <c r="AD1" s="2" t="s">
        <v>4</v>
      </c>
      <c r="AE1" s="2"/>
      <c r="AF1" s="2"/>
      <c r="AG1" s="2" t="s">
        <v>115</v>
      </c>
      <c r="AH1" s="2"/>
      <c r="AI1" s="2"/>
    </row>
    <row r="2" spans="1:35" ht="113.25" thickBot="1">
      <c r="A2" s="7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123</v>
      </c>
      <c r="Q2" s="8" t="s">
        <v>124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8" t="s">
        <v>28</v>
      </c>
      <c r="AA2" s="8" t="s">
        <v>29</v>
      </c>
      <c r="AB2" s="9" t="s">
        <v>117</v>
      </c>
      <c r="AC2" s="9" t="s">
        <v>118</v>
      </c>
      <c r="AD2" s="9" t="s">
        <v>120</v>
      </c>
      <c r="AE2" s="9" t="s">
        <v>119</v>
      </c>
      <c r="AF2" s="10" t="s">
        <v>121</v>
      </c>
      <c r="AG2" s="9" t="s">
        <v>120</v>
      </c>
      <c r="AH2" s="9" t="s">
        <v>119</v>
      </c>
      <c r="AI2" s="10" t="s">
        <v>121</v>
      </c>
    </row>
    <row r="3" spans="1:35" ht="15.75" thickBot="1">
      <c r="A3" s="11" t="s">
        <v>108</v>
      </c>
      <c r="B3" s="12">
        <v>73037</v>
      </c>
      <c r="C3" s="12">
        <v>16367</v>
      </c>
      <c r="D3" s="12">
        <v>62180</v>
      </c>
      <c r="E3" s="12">
        <v>32176</v>
      </c>
      <c r="F3" s="12">
        <v>3487127</v>
      </c>
      <c r="G3" s="13">
        <v>230234</v>
      </c>
      <c r="H3" s="14"/>
      <c r="I3" s="12">
        <v>524</v>
      </c>
      <c r="J3" s="12">
        <v>491</v>
      </c>
      <c r="K3" s="12">
        <v>4153</v>
      </c>
      <c r="L3" s="12">
        <v>950</v>
      </c>
      <c r="M3" s="12">
        <v>1089048</v>
      </c>
      <c r="N3" s="15">
        <f>(SUM(B3:E3)+(F3/150)+SUM(G3:L3))/M3*100</f>
        <v>40.710741246789247</v>
      </c>
      <c r="O3" s="15">
        <f>(SUM(B3:E3)+(F3/150)+(AF3+AI3))/M3*100</f>
        <v>40.097310848340378</v>
      </c>
      <c r="P3" s="15">
        <f>G3/M3*100</f>
        <v>21.140849622789812</v>
      </c>
      <c r="Q3" s="15">
        <f>(AF3+AI3)/M3*100</f>
        <v>21.089194279251288</v>
      </c>
      <c r="R3" s="12">
        <v>512</v>
      </c>
      <c r="S3" s="12">
        <v>12</v>
      </c>
      <c r="T3" s="12">
        <v>442</v>
      </c>
      <c r="U3" s="12">
        <v>49</v>
      </c>
      <c r="V3" s="12">
        <v>4042</v>
      </c>
      <c r="W3" s="12">
        <v>111</v>
      </c>
      <c r="X3" s="12">
        <v>664</v>
      </c>
      <c r="Y3" s="12">
        <v>286</v>
      </c>
      <c r="Z3" s="12">
        <f>R3+T3+V3+X3</f>
        <v>5660</v>
      </c>
      <c r="AA3" s="12">
        <f>S3+U3+W3+Y3</f>
        <v>458</v>
      </c>
      <c r="AB3" s="12">
        <v>195502</v>
      </c>
      <c r="AC3" s="12">
        <v>34732</v>
      </c>
      <c r="AD3" s="16">
        <f>AB3*(1-3.64/1000)*(1-2.95/1000)</f>
        <v>194215.74112047601</v>
      </c>
      <c r="AE3" s="16">
        <f>AD3*(1-2.07/100)</f>
        <v>190195.47527928214</v>
      </c>
      <c r="AF3" s="16">
        <f>AE3+Z3</f>
        <v>195855.47527928214</v>
      </c>
      <c r="AG3" s="16">
        <f>AC3*(1-3.64/1000)*(1-2.95/1000)</f>
        <v>34503.489072215998</v>
      </c>
      <c r="AH3" s="16">
        <f>AG3*(1-3.32/100)</f>
        <v>33357.973235018428</v>
      </c>
      <c r="AI3" s="16">
        <f>AH3+AA3</f>
        <v>33815.973235018428</v>
      </c>
    </row>
    <row r="4" spans="1:35" ht="15.75" thickBot="1">
      <c r="A4" s="11" t="s">
        <v>30</v>
      </c>
      <c r="B4" s="12">
        <v>2363</v>
      </c>
      <c r="C4" s="12">
        <v>1245</v>
      </c>
      <c r="D4" s="12">
        <v>2326</v>
      </c>
      <c r="E4" s="12">
        <v>648</v>
      </c>
      <c r="F4" s="12">
        <v>134323</v>
      </c>
      <c r="G4" s="13">
        <v>1660</v>
      </c>
      <c r="H4" s="14"/>
      <c r="I4" s="12">
        <v>0</v>
      </c>
      <c r="J4" s="12">
        <v>0</v>
      </c>
      <c r="K4" s="12">
        <v>0</v>
      </c>
      <c r="L4" s="12">
        <v>0</v>
      </c>
      <c r="M4" s="12">
        <v>29140</v>
      </c>
      <c r="N4" s="15">
        <f t="shared" ref="N4:N67" si="0">(SUM(B4:E4)+(F4/150)+SUM(G4:L4))/M4*100</f>
        <v>31.357195149851297</v>
      </c>
      <c r="O4" s="15">
        <f t="shared" ref="O4:O67" si="1">(SUM(B4:E4)+(F4/150)+(AF4+AI4))/M4*100</f>
        <v>31.132683744744373</v>
      </c>
      <c r="P4" s="15">
        <f t="shared" ref="P4:P67" si="2">G4/M4*100</f>
        <v>5.6966369251887441</v>
      </c>
      <c r="Q4" s="15">
        <f t="shared" ref="Q4:Q67" si="3">(AF4+AI4)/M4*100</f>
        <v>5.4721255200818257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f t="shared" ref="Z4:AA38" si="4">R4+T4+V4+X4</f>
        <v>0</v>
      </c>
      <c r="AA4" s="12">
        <f t="shared" si="4"/>
        <v>0</v>
      </c>
      <c r="AB4" s="12">
        <v>20</v>
      </c>
      <c r="AC4" s="12">
        <v>1640</v>
      </c>
      <c r="AD4" s="16">
        <f t="shared" ref="AD4:AD67" si="5">AB4*(1-3.64/1000)*(1-2.95/1000)</f>
        <v>19.86841476</v>
      </c>
      <c r="AE4" s="16">
        <f t="shared" ref="AE4:AE67" si="6">AD4*(1-2.07/100)</f>
        <v>19.457138574468001</v>
      </c>
      <c r="AF4" s="16">
        <f t="shared" ref="AF4:AF67" si="7">AE4+Z4</f>
        <v>19.457138574468001</v>
      </c>
      <c r="AG4" s="16">
        <f t="shared" ref="AG4:AG67" si="8">AC4*(1-3.64/1000)*(1-2.95/1000)</f>
        <v>1629.21001032</v>
      </c>
      <c r="AH4" s="16">
        <f t="shared" ref="AH4:AH67" si="9">AG4*(1-3.32/100)</f>
        <v>1575.1202379773761</v>
      </c>
      <c r="AI4" s="16">
        <f t="shared" ref="AI4:AI67" si="10">AH4+AA4</f>
        <v>1575.1202379773761</v>
      </c>
    </row>
    <row r="5" spans="1:35" ht="15.75" thickBot="1">
      <c r="A5" s="11" t="s">
        <v>31</v>
      </c>
      <c r="B5" s="12">
        <v>2578</v>
      </c>
      <c r="C5" s="12">
        <v>869</v>
      </c>
      <c r="D5" s="12">
        <v>3507</v>
      </c>
      <c r="E5" s="12">
        <v>574</v>
      </c>
      <c r="F5" s="12">
        <v>111900</v>
      </c>
      <c r="G5" s="13">
        <v>2374</v>
      </c>
      <c r="H5" s="14"/>
      <c r="I5" s="12">
        <v>0</v>
      </c>
      <c r="J5" s="12">
        <v>0</v>
      </c>
      <c r="K5" s="12">
        <v>6</v>
      </c>
      <c r="L5" s="12">
        <v>0</v>
      </c>
      <c r="M5" s="12">
        <v>34998</v>
      </c>
      <c r="N5" s="15">
        <f t="shared" si="0"/>
        <v>30.441739527973027</v>
      </c>
      <c r="O5" s="15">
        <f t="shared" si="1"/>
        <v>30.176653015137724</v>
      </c>
      <c r="P5" s="15">
        <f t="shared" si="2"/>
        <v>6.7832447568432483</v>
      </c>
      <c r="Q5" s="15">
        <f t="shared" si="3"/>
        <v>6.5353020807986217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6</v>
      </c>
      <c r="X5" s="12">
        <v>0</v>
      </c>
      <c r="Y5" s="12">
        <v>0</v>
      </c>
      <c r="Z5" s="12">
        <f t="shared" si="4"/>
        <v>0</v>
      </c>
      <c r="AA5" s="12">
        <f t="shared" si="4"/>
        <v>6</v>
      </c>
      <c r="AB5" s="12">
        <v>92</v>
      </c>
      <c r="AC5" s="12">
        <v>2282</v>
      </c>
      <c r="AD5" s="16">
        <f t="shared" si="5"/>
        <v>91.394707896</v>
      </c>
      <c r="AE5" s="16">
        <f t="shared" si="6"/>
        <v>89.502837442552789</v>
      </c>
      <c r="AF5" s="16">
        <f t="shared" si="7"/>
        <v>89.502837442552789</v>
      </c>
      <c r="AG5" s="16">
        <f t="shared" si="8"/>
        <v>2266.9861241160002</v>
      </c>
      <c r="AH5" s="16">
        <f t="shared" si="9"/>
        <v>2191.7221847953488</v>
      </c>
      <c r="AI5" s="16">
        <f t="shared" si="10"/>
        <v>2197.7221847953488</v>
      </c>
    </row>
    <row r="6" spans="1:35" ht="15.75" thickBot="1">
      <c r="A6" s="11" t="s">
        <v>32</v>
      </c>
      <c r="B6" s="12">
        <v>3019</v>
      </c>
      <c r="C6" s="12">
        <v>311</v>
      </c>
      <c r="D6" s="12">
        <v>1260</v>
      </c>
      <c r="E6" s="12">
        <v>643</v>
      </c>
      <c r="F6" s="12">
        <v>86676</v>
      </c>
      <c r="G6" s="13">
        <v>834</v>
      </c>
      <c r="H6" s="14"/>
      <c r="I6" s="12">
        <v>0</v>
      </c>
      <c r="J6" s="12">
        <v>0</v>
      </c>
      <c r="K6" s="12">
        <v>0</v>
      </c>
      <c r="L6" s="12">
        <v>0</v>
      </c>
      <c r="M6" s="12">
        <v>22434</v>
      </c>
      <c r="N6" s="15">
        <f t="shared" si="0"/>
        <v>29.619506106802174</v>
      </c>
      <c r="O6" s="15">
        <f t="shared" si="1"/>
        <v>29.480683397905814</v>
      </c>
      <c r="P6" s="15">
        <f t="shared" si="2"/>
        <v>3.7175715431933676</v>
      </c>
      <c r="Q6" s="15">
        <f t="shared" si="3"/>
        <v>3.5787488342970075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f>R6+T6+V6+X6</f>
        <v>0</v>
      </c>
      <c r="AA6" s="12">
        <f t="shared" si="4"/>
        <v>0</v>
      </c>
      <c r="AB6" s="12">
        <v>149</v>
      </c>
      <c r="AC6" s="12">
        <v>685</v>
      </c>
      <c r="AD6" s="16">
        <f t="shared" si="5"/>
        <v>148.019689962</v>
      </c>
      <c r="AE6" s="16">
        <f t="shared" si="6"/>
        <v>144.95568237978659</v>
      </c>
      <c r="AF6" s="16">
        <f t="shared" si="7"/>
        <v>144.95568237978659</v>
      </c>
      <c r="AG6" s="16">
        <f t="shared" si="8"/>
        <v>680.49320553000007</v>
      </c>
      <c r="AH6" s="16">
        <f t="shared" si="9"/>
        <v>657.9008311064041</v>
      </c>
      <c r="AI6" s="16">
        <f t="shared" si="10"/>
        <v>657.9008311064041</v>
      </c>
    </row>
    <row r="7" spans="1:35" ht="15.75" thickBot="1">
      <c r="A7" s="11" t="s">
        <v>33</v>
      </c>
      <c r="B7" s="12">
        <v>4655</v>
      </c>
      <c r="C7" s="12">
        <v>726</v>
      </c>
      <c r="D7" s="12">
        <v>3938</v>
      </c>
      <c r="E7" s="12">
        <v>1220</v>
      </c>
      <c r="F7" s="12">
        <v>138270</v>
      </c>
      <c r="G7" s="13">
        <v>2455</v>
      </c>
      <c r="H7" s="14"/>
      <c r="I7" s="12">
        <v>0</v>
      </c>
      <c r="J7" s="12">
        <v>50</v>
      </c>
      <c r="K7" s="12">
        <v>0</v>
      </c>
      <c r="L7" s="12">
        <v>0</v>
      </c>
      <c r="M7" s="12">
        <v>34499</v>
      </c>
      <c r="N7" s="15">
        <f t="shared" si="0"/>
        <v>40.481753094292586</v>
      </c>
      <c r="O7" s="15">
        <f t="shared" si="1"/>
        <v>40.213982275261664</v>
      </c>
      <c r="P7" s="15">
        <f t="shared" si="2"/>
        <v>7.1161482941534544</v>
      </c>
      <c r="Q7" s="15">
        <f t="shared" si="3"/>
        <v>6.9933092122743314</v>
      </c>
      <c r="R7" s="12">
        <v>0</v>
      </c>
      <c r="S7" s="12">
        <v>0</v>
      </c>
      <c r="T7" s="12">
        <v>37</v>
      </c>
      <c r="U7" s="12">
        <v>13</v>
      </c>
      <c r="V7" s="12">
        <v>0</v>
      </c>
      <c r="W7" s="12">
        <v>0</v>
      </c>
      <c r="X7" s="12">
        <v>0</v>
      </c>
      <c r="Y7" s="12">
        <v>0</v>
      </c>
      <c r="Z7" s="12">
        <f t="shared" si="4"/>
        <v>37</v>
      </c>
      <c r="AA7" s="12">
        <f t="shared" si="4"/>
        <v>13</v>
      </c>
      <c r="AB7" s="12">
        <v>382</v>
      </c>
      <c r="AC7" s="12">
        <v>2073</v>
      </c>
      <c r="AD7" s="16">
        <f t="shared" si="5"/>
        <v>379.48672191600002</v>
      </c>
      <c r="AE7" s="16">
        <f t="shared" si="6"/>
        <v>371.63134677233882</v>
      </c>
      <c r="AF7" s="16">
        <f t="shared" si="7"/>
        <v>408.63134677233882</v>
      </c>
      <c r="AG7" s="16">
        <f t="shared" si="8"/>
        <v>2059.361189874</v>
      </c>
      <c r="AH7" s="16">
        <f t="shared" si="9"/>
        <v>1990.9903983701831</v>
      </c>
      <c r="AI7" s="16">
        <f t="shared" si="10"/>
        <v>2003.9903983701831</v>
      </c>
    </row>
    <row r="8" spans="1:35" ht="15.75" thickBot="1">
      <c r="A8" s="11" t="s">
        <v>34</v>
      </c>
      <c r="B8" s="12">
        <v>3460</v>
      </c>
      <c r="C8" s="12">
        <v>237</v>
      </c>
      <c r="D8" s="12">
        <v>4169</v>
      </c>
      <c r="E8" s="12">
        <v>1113</v>
      </c>
      <c r="F8" s="12">
        <v>250688</v>
      </c>
      <c r="G8" s="13">
        <v>2305</v>
      </c>
      <c r="H8" s="14"/>
      <c r="I8" s="12">
        <v>15</v>
      </c>
      <c r="J8" s="12">
        <v>2</v>
      </c>
      <c r="K8" s="12">
        <v>0</v>
      </c>
      <c r="L8" s="12">
        <v>3</v>
      </c>
      <c r="M8" s="12">
        <v>40463</v>
      </c>
      <c r="N8" s="15">
        <f t="shared" si="0"/>
        <v>32.066958291113693</v>
      </c>
      <c r="O8" s="15">
        <f t="shared" si="1"/>
        <v>31.847551255015187</v>
      </c>
      <c r="P8" s="15">
        <f t="shared" si="2"/>
        <v>5.6965622914761633</v>
      </c>
      <c r="Q8" s="15">
        <f t="shared" si="3"/>
        <v>5.5265831277548925</v>
      </c>
      <c r="R8" s="12">
        <v>15</v>
      </c>
      <c r="S8" s="12">
        <v>0</v>
      </c>
      <c r="T8" s="12">
        <v>2</v>
      </c>
      <c r="U8" s="12">
        <v>0</v>
      </c>
      <c r="V8" s="12">
        <v>0</v>
      </c>
      <c r="W8" s="12">
        <v>0</v>
      </c>
      <c r="X8" s="12">
        <v>0</v>
      </c>
      <c r="Y8" s="12">
        <v>3</v>
      </c>
      <c r="Z8" s="12">
        <f t="shared" si="4"/>
        <v>17</v>
      </c>
      <c r="AA8" s="12">
        <f t="shared" si="4"/>
        <v>3</v>
      </c>
      <c r="AB8" s="12">
        <v>194</v>
      </c>
      <c r="AC8" s="12">
        <v>2111</v>
      </c>
      <c r="AD8" s="16">
        <f t="shared" si="5"/>
        <v>192.723623172</v>
      </c>
      <c r="AE8" s="16">
        <f t="shared" si="6"/>
        <v>188.7342441723396</v>
      </c>
      <c r="AF8" s="16">
        <f t="shared" si="7"/>
        <v>205.7342441723396</v>
      </c>
      <c r="AG8" s="16">
        <f t="shared" si="8"/>
        <v>2097.1111779180001</v>
      </c>
      <c r="AH8" s="16">
        <f t="shared" si="9"/>
        <v>2027.4870868111225</v>
      </c>
      <c r="AI8" s="16">
        <f t="shared" si="10"/>
        <v>2030.4870868111225</v>
      </c>
    </row>
    <row r="9" spans="1:35" ht="15.75" thickBot="1">
      <c r="A9" s="11" t="s">
        <v>35</v>
      </c>
      <c r="B9" s="12">
        <v>3801</v>
      </c>
      <c r="C9" s="12">
        <v>273</v>
      </c>
      <c r="D9" s="12">
        <v>3343</v>
      </c>
      <c r="E9" s="12">
        <v>1534</v>
      </c>
      <c r="F9" s="12">
        <v>177653</v>
      </c>
      <c r="G9" s="13">
        <v>2360</v>
      </c>
      <c r="H9" s="14"/>
      <c r="I9" s="12">
        <v>0</v>
      </c>
      <c r="J9" s="12">
        <v>0</v>
      </c>
      <c r="K9" s="12">
        <v>70</v>
      </c>
      <c r="L9" s="12">
        <v>20</v>
      </c>
      <c r="M9" s="12">
        <v>35687</v>
      </c>
      <c r="N9" s="15">
        <f t="shared" si="0"/>
        <v>35.265932505767736</v>
      </c>
      <c r="O9" s="15">
        <f t="shared" si="1"/>
        <v>35.010647590238761</v>
      </c>
      <c r="P9" s="15">
        <f t="shared" si="2"/>
        <v>6.6130523720122163</v>
      </c>
      <c r="Q9" s="15">
        <f t="shared" si="3"/>
        <v>6.6099601316870968</v>
      </c>
      <c r="R9" s="12">
        <v>0</v>
      </c>
      <c r="S9" s="12">
        <v>0</v>
      </c>
      <c r="T9" s="12">
        <v>0</v>
      </c>
      <c r="U9" s="12">
        <v>0</v>
      </c>
      <c r="V9" s="12">
        <v>18</v>
      </c>
      <c r="W9" s="12">
        <v>52</v>
      </c>
      <c r="X9" s="12">
        <v>5</v>
      </c>
      <c r="Y9" s="12">
        <v>15</v>
      </c>
      <c r="Z9" s="12">
        <f t="shared" si="4"/>
        <v>23</v>
      </c>
      <c r="AA9" s="12">
        <f t="shared" si="4"/>
        <v>67</v>
      </c>
      <c r="AB9" s="12">
        <v>182</v>
      </c>
      <c r="AC9" s="12">
        <v>2178</v>
      </c>
      <c r="AD9" s="16">
        <f t="shared" si="5"/>
        <v>180.802574316</v>
      </c>
      <c r="AE9" s="16">
        <f t="shared" si="6"/>
        <v>177.0599610276588</v>
      </c>
      <c r="AF9" s="16">
        <f t="shared" si="7"/>
        <v>200.0599610276588</v>
      </c>
      <c r="AG9" s="16">
        <f t="shared" si="8"/>
        <v>2163.670367364</v>
      </c>
      <c r="AH9" s="16">
        <f t="shared" si="9"/>
        <v>2091.8365111675153</v>
      </c>
      <c r="AI9" s="16">
        <f t="shared" si="10"/>
        <v>2158.8365111675153</v>
      </c>
    </row>
    <row r="10" spans="1:35" ht="15.75" thickBot="1">
      <c r="A10" s="11" t="s">
        <v>36</v>
      </c>
      <c r="B10" s="12">
        <v>4573</v>
      </c>
      <c r="C10" s="12">
        <v>676</v>
      </c>
      <c r="D10" s="12">
        <v>1822</v>
      </c>
      <c r="E10" s="12">
        <v>2572</v>
      </c>
      <c r="F10" s="12">
        <v>170589</v>
      </c>
      <c r="G10" s="13">
        <v>3008</v>
      </c>
      <c r="H10" s="14"/>
      <c r="I10" s="12">
        <v>0</v>
      </c>
      <c r="J10" s="12">
        <v>0</v>
      </c>
      <c r="K10" s="12">
        <v>1</v>
      </c>
      <c r="L10" s="12">
        <v>1</v>
      </c>
      <c r="M10" s="12">
        <v>38938</v>
      </c>
      <c r="N10" s="15">
        <f t="shared" si="0"/>
        <v>35.415943294468128</v>
      </c>
      <c r="O10" s="15">
        <f t="shared" si="1"/>
        <v>35.15753070395035</v>
      </c>
      <c r="P10" s="15">
        <f t="shared" si="2"/>
        <v>7.7251014433201499</v>
      </c>
      <c r="Q10" s="15">
        <f t="shared" si="3"/>
        <v>7.4718252234428766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1</v>
      </c>
      <c r="Y10" s="12">
        <v>0</v>
      </c>
      <c r="Z10" s="12">
        <f t="shared" si="4"/>
        <v>1</v>
      </c>
      <c r="AA10" s="12">
        <f t="shared" si="4"/>
        <v>1</v>
      </c>
      <c r="AB10" s="12">
        <v>1480</v>
      </c>
      <c r="AC10" s="12">
        <v>1528</v>
      </c>
      <c r="AD10" s="16">
        <f t="shared" si="5"/>
        <v>1470.2626922400002</v>
      </c>
      <c r="AE10" s="16">
        <f t="shared" si="6"/>
        <v>1439.8282545106322</v>
      </c>
      <c r="AF10" s="16">
        <f t="shared" si="7"/>
        <v>1440.8282545106322</v>
      </c>
      <c r="AG10" s="16">
        <f t="shared" si="8"/>
        <v>1517.9468876640001</v>
      </c>
      <c r="AH10" s="16">
        <f t="shared" si="9"/>
        <v>1467.5510509935552</v>
      </c>
      <c r="AI10" s="16">
        <f t="shared" si="10"/>
        <v>1468.5510509935552</v>
      </c>
    </row>
    <row r="11" spans="1:35" ht="15.75" thickBot="1">
      <c r="A11" s="11" t="s">
        <v>37</v>
      </c>
      <c r="B11" s="12">
        <v>1364</v>
      </c>
      <c r="C11" s="12">
        <v>511</v>
      </c>
      <c r="D11" s="12">
        <v>1588</v>
      </c>
      <c r="E11" s="12">
        <v>451</v>
      </c>
      <c r="F11" s="12">
        <v>161679</v>
      </c>
      <c r="G11" s="13">
        <v>1570</v>
      </c>
      <c r="H11" s="14"/>
      <c r="I11" s="12">
        <v>0</v>
      </c>
      <c r="J11" s="12">
        <v>0</v>
      </c>
      <c r="K11" s="12">
        <v>2</v>
      </c>
      <c r="L11" s="12">
        <v>3</v>
      </c>
      <c r="M11" s="12">
        <v>23234</v>
      </c>
      <c r="N11" s="15">
        <f t="shared" si="0"/>
        <v>28.264009641043298</v>
      </c>
      <c r="O11" s="15">
        <f t="shared" si="1"/>
        <v>28.003097302313368</v>
      </c>
      <c r="P11" s="15">
        <f t="shared" si="2"/>
        <v>6.7573383834036331</v>
      </c>
      <c r="Q11" s="15">
        <f t="shared" si="3"/>
        <v>6.5179462306081088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2</v>
      </c>
      <c r="X11" s="12">
        <v>0</v>
      </c>
      <c r="Y11" s="12">
        <v>3</v>
      </c>
      <c r="Z11" s="12">
        <f t="shared" si="4"/>
        <v>0</v>
      </c>
      <c r="AA11" s="12">
        <f t="shared" si="4"/>
        <v>5</v>
      </c>
      <c r="AB11" s="12">
        <v>120</v>
      </c>
      <c r="AC11" s="12">
        <v>1450</v>
      </c>
      <c r="AD11" s="16">
        <f t="shared" si="5"/>
        <v>119.21048856</v>
      </c>
      <c r="AE11" s="16">
        <f t="shared" si="6"/>
        <v>116.742831446808</v>
      </c>
      <c r="AF11" s="16">
        <f t="shared" si="7"/>
        <v>116.742831446808</v>
      </c>
      <c r="AG11" s="16">
        <f t="shared" si="8"/>
        <v>1440.4600700999999</v>
      </c>
      <c r="AH11" s="16">
        <f t="shared" si="9"/>
        <v>1392.63679577268</v>
      </c>
      <c r="AI11" s="16">
        <f t="shared" si="10"/>
        <v>1397.63679577268</v>
      </c>
    </row>
    <row r="12" spans="1:35" ht="15.75" thickBot="1">
      <c r="A12" s="11" t="s">
        <v>38</v>
      </c>
      <c r="B12" s="12">
        <v>4136</v>
      </c>
      <c r="C12" s="12">
        <v>1335</v>
      </c>
      <c r="D12" s="12">
        <v>5594</v>
      </c>
      <c r="E12" s="12">
        <v>1598</v>
      </c>
      <c r="F12" s="12">
        <v>237825</v>
      </c>
      <c r="G12" s="13">
        <v>1797</v>
      </c>
      <c r="H12" s="14"/>
      <c r="I12" s="12">
        <v>12</v>
      </c>
      <c r="J12" s="12">
        <v>6</v>
      </c>
      <c r="K12" s="12">
        <v>24</v>
      </c>
      <c r="L12" s="12">
        <v>10</v>
      </c>
      <c r="M12" s="12">
        <v>44573</v>
      </c>
      <c r="N12" s="15">
        <f t="shared" si="0"/>
        <v>36.114912615260359</v>
      </c>
      <c r="O12" s="15">
        <f t="shared" si="1"/>
        <v>35.964724652075866</v>
      </c>
      <c r="P12" s="15">
        <f t="shared" si="2"/>
        <v>4.0315886298880486</v>
      </c>
      <c r="Q12" s="15">
        <f t="shared" si="3"/>
        <v>3.9980632202673698</v>
      </c>
      <c r="R12" s="12">
        <v>4</v>
      </c>
      <c r="S12" s="12">
        <v>8</v>
      </c>
      <c r="T12" s="12">
        <v>3</v>
      </c>
      <c r="U12" s="12">
        <v>3</v>
      </c>
      <c r="V12" s="12">
        <v>9</v>
      </c>
      <c r="W12" s="12">
        <v>15</v>
      </c>
      <c r="X12" s="12">
        <v>5</v>
      </c>
      <c r="Y12" s="12">
        <v>5</v>
      </c>
      <c r="Z12" s="12">
        <f t="shared" si="4"/>
        <v>21</v>
      </c>
      <c r="AA12" s="12">
        <f t="shared" si="4"/>
        <v>31</v>
      </c>
      <c r="AB12" s="12">
        <v>334</v>
      </c>
      <c r="AC12" s="12">
        <v>1463</v>
      </c>
      <c r="AD12" s="16">
        <f t="shared" si="5"/>
        <v>331.80252649200003</v>
      </c>
      <c r="AE12" s="16">
        <f t="shared" si="6"/>
        <v>324.93421419361562</v>
      </c>
      <c r="AF12" s="16">
        <f t="shared" si="7"/>
        <v>345.93421419361562</v>
      </c>
      <c r="AG12" s="16">
        <f t="shared" si="8"/>
        <v>1453.3745396940001</v>
      </c>
      <c r="AH12" s="16">
        <f t="shared" si="9"/>
        <v>1405.1225049761592</v>
      </c>
      <c r="AI12" s="16">
        <f t="shared" si="10"/>
        <v>1436.1225049761592</v>
      </c>
    </row>
    <row r="13" spans="1:35" ht="15.75" thickBot="1">
      <c r="A13" s="11" t="s">
        <v>39</v>
      </c>
      <c r="B13" s="12">
        <v>7591</v>
      </c>
      <c r="C13" s="12">
        <v>1862</v>
      </c>
      <c r="D13" s="12">
        <v>6079</v>
      </c>
      <c r="E13" s="12">
        <v>4047</v>
      </c>
      <c r="F13" s="12">
        <v>313878</v>
      </c>
      <c r="G13" s="13">
        <v>7207</v>
      </c>
      <c r="H13" s="14"/>
      <c r="I13" s="12">
        <v>0</v>
      </c>
      <c r="J13" s="12">
        <v>0</v>
      </c>
      <c r="K13" s="12">
        <v>0</v>
      </c>
      <c r="L13" s="12">
        <v>2</v>
      </c>
      <c r="M13" s="12">
        <v>67627</v>
      </c>
      <c r="N13" s="15">
        <f t="shared" si="0"/>
        <v>42.705605749183015</v>
      </c>
      <c r="O13" s="15">
        <f t="shared" si="1"/>
        <v>42.38905628683986</v>
      </c>
      <c r="P13" s="15">
        <f t="shared" si="2"/>
        <v>10.656986115013234</v>
      </c>
      <c r="Q13" s="15">
        <f t="shared" si="3"/>
        <v>10.343394051342207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2</v>
      </c>
      <c r="Z13" s="12">
        <f t="shared" si="4"/>
        <v>0</v>
      </c>
      <c r="AA13" s="12">
        <f t="shared" si="4"/>
        <v>2</v>
      </c>
      <c r="AB13" s="12">
        <v>5721</v>
      </c>
      <c r="AC13" s="12">
        <v>1486</v>
      </c>
      <c r="AD13" s="16">
        <f t="shared" si="5"/>
        <v>5683.3600420980001</v>
      </c>
      <c r="AE13" s="16">
        <f t="shared" si="6"/>
        <v>5565.7144892265715</v>
      </c>
      <c r="AF13" s="16">
        <f t="shared" si="7"/>
        <v>5565.7144892265715</v>
      </c>
      <c r="AG13" s="16">
        <f t="shared" si="8"/>
        <v>1476.2232166680001</v>
      </c>
      <c r="AH13" s="16">
        <f t="shared" si="9"/>
        <v>1427.2126058746226</v>
      </c>
      <c r="AI13" s="16">
        <f t="shared" si="10"/>
        <v>1429.2126058746226</v>
      </c>
    </row>
    <row r="14" spans="1:35" ht="15.75" thickBot="1">
      <c r="A14" s="11" t="s">
        <v>40</v>
      </c>
      <c r="B14" s="12">
        <v>8246</v>
      </c>
      <c r="C14" s="12">
        <v>2205</v>
      </c>
      <c r="D14" s="12">
        <v>7012</v>
      </c>
      <c r="E14" s="12">
        <v>6574</v>
      </c>
      <c r="F14" s="12">
        <v>464057</v>
      </c>
      <c r="G14" s="13">
        <v>63986</v>
      </c>
      <c r="H14" s="14"/>
      <c r="I14" s="12">
        <v>9</v>
      </c>
      <c r="J14" s="12">
        <v>203</v>
      </c>
      <c r="K14" s="12">
        <v>68</v>
      </c>
      <c r="L14" s="12">
        <v>47</v>
      </c>
      <c r="M14" s="12">
        <v>205500</v>
      </c>
      <c r="N14" s="15">
        <f t="shared" si="0"/>
        <v>44.498157339821574</v>
      </c>
      <c r="O14" s="15">
        <f t="shared" si="1"/>
        <v>43.60878403642873</v>
      </c>
      <c r="P14" s="15">
        <f t="shared" si="2"/>
        <v>31.136739659367397</v>
      </c>
      <c r="Q14" s="15">
        <f t="shared" si="3"/>
        <v>30.406490443565794</v>
      </c>
      <c r="R14" s="12">
        <v>9</v>
      </c>
      <c r="S14" s="12">
        <v>0</v>
      </c>
      <c r="T14" s="12">
        <v>201</v>
      </c>
      <c r="U14" s="12">
        <v>2</v>
      </c>
      <c r="V14" s="12">
        <v>64</v>
      </c>
      <c r="W14" s="12">
        <v>4</v>
      </c>
      <c r="X14" s="12">
        <v>47</v>
      </c>
      <c r="Y14" s="12">
        <v>0</v>
      </c>
      <c r="Z14" s="12">
        <f t="shared" si="4"/>
        <v>321</v>
      </c>
      <c r="AA14" s="12">
        <f t="shared" si="4"/>
        <v>6</v>
      </c>
      <c r="AB14" s="12">
        <v>56667</v>
      </c>
      <c r="AC14" s="12">
        <v>7319</v>
      </c>
      <c r="AD14" s="16">
        <f t="shared" si="5"/>
        <v>56294.172960246004</v>
      </c>
      <c r="AE14" s="16">
        <f t="shared" si="6"/>
        <v>55128.883579968911</v>
      </c>
      <c r="AF14" s="16">
        <f t="shared" si="7"/>
        <v>55449.883579968911</v>
      </c>
      <c r="AG14" s="16">
        <f t="shared" si="8"/>
        <v>7270.8463814219995</v>
      </c>
      <c r="AH14" s="16">
        <f t="shared" si="9"/>
        <v>7029.4542815587893</v>
      </c>
      <c r="AI14" s="16">
        <f t="shared" si="10"/>
        <v>7035.4542815587893</v>
      </c>
    </row>
    <row r="15" spans="1:35" ht="15.75" thickBot="1">
      <c r="A15" s="11" t="s">
        <v>41</v>
      </c>
      <c r="B15" s="12">
        <v>14859</v>
      </c>
      <c r="C15" s="12">
        <v>1341</v>
      </c>
      <c r="D15" s="12">
        <v>7538</v>
      </c>
      <c r="E15" s="12">
        <v>5169</v>
      </c>
      <c r="F15" s="12">
        <v>369865</v>
      </c>
      <c r="G15" s="13">
        <v>89390</v>
      </c>
      <c r="H15" s="14"/>
      <c r="I15" s="12">
        <v>184</v>
      </c>
      <c r="J15" s="12">
        <v>200</v>
      </c>
      <c r="K15" s="12">
        <v>2898</v>
      </c>
      <c r="L15" s="12">
        <v>44</v>
      </c>
      <c r="M15" s="12">
        <v>236669</v>
      </c>
      <c r="N15" s="15">
        <f t="shared" si="0"/>
        <v>52.431356310571587</v>
      </c>
      <c r="O15" s="15">
        <f>(SUM(B15:E15)+(F15/150)+(AF15+AI15))/M15*100</f>
        <v>51.383221749329103</v>
      </c>
      <c r="P15" s="15">
        <f t="shared" si="2"/>
        <v>37.770050154435097</v>
      </c>
      <c r="Q15" s="15">
        <f t="shared" si="3"/>
        <v>38.12725385042107</v>
      </c>
      <c r="R15" s="12">
        <v>184</v>
      </c>
      <c r="S15" s="12">
        <v>0</v>
      </c>
      <c r="T15" s="12">
        <v>199</v>
      </c>
      <c r="U15" s="12">
        <v>1</v>
      </c>
      <c r="V15" s="12">
        <v>2875</v>
      </c>
      <c r="W15" s="12">
        <v>23</v>
      </c>
      <c r="X15" s="12">
        <v>43</v>
      </c>
      <c r="Y15" s="12">
        <v>1</v>
      </c>
      <c r="Z15" s="12">
        <f t="shared" si="4"/>
        <v>3301</v>
      </c>
      <c r="AA15" s="12">
        <f t="shared" si="4"/>
        <v>25</v>
      </c>
      <c r="AB15" s="12">
        <v>85018</v>
      </c>
      <c r="AC15" s="12">
        <v>4372</v>
      </c>
      <c r="AD15" s="16">
        <f t="shared" si="5"/>
        <v>84458.644303284003</v>
      </c>
      <c r="AE15" s="16">
        <f t="shared" si="6"/>
        <v>82710.350366206025</v>
      </c>
      <c r="AF15" s="16">
        <f t="shared" si="7"/>
        <v>86011.350366206025</v>
      </c>
      <c r="AG15" s="16">
        <f t="shared" si="8"/>
        <v>4343.2354665360008</v>
      </c>
      <c r="AH15" s="16">
        <f t="shared" si="9"/>
        <v>4199.0400490470056</v>
      </c>
      <c r="AI15" s="16">
        <f t="shared" si="10"/>
        <v>4224.0400490470056</v>
      </c>
    </row>
    <row r="16" spans="1:35" ht="15.75" thickBot="1">
      <c r="A16" s="11" t="s">
        <v>42</v>
      </c>
      <c r="B16" s="12">
        <v>8765</v>
      </c>
      <c r="C16" s="12">
        <v>2203</v>
      </c>
      <c r="D16" s="12">
        <v>8613</v>
      </c>
      <c r="E16" s="12">
        <v>4238</v>
      </c>
      <c r="F16" s="12">
        <v>467516</v>
      </c>
      <c r="G16" s="13">
        <v>43997</v>
      </c>
      <c r="H16" s="14"/>
      <c r="I16" s="12">
        <v>304</v>
      </c>
      <c r="J16" s="12">
        <v>30</v>
      </c>
      <c r="K16" s="12">
        <v>1084</v>
      </c>
      <c r="L16" s="12">
        <v>820</v>
      </c>
      <c r="M16" s="12">
        <v>194936</v>
      </c>
      <c r="N16" s="15">
        <f t="shared" si="0"/>
        <v>37.535792944008975</v>
      </c>
      <c r="O16" s="15">
        <f t="shared" si="1"/>
        <v>36.905733061937617</v>
      </c>
      <c r="P16" s="15">
        <f t="shared" si="2"/>
        <v>22.569971683013911</v>
      </c>
      <c r="Q16" s="15">
        <f t="shared" si="3"/>
        <v>23.087980910804255</v>
      </c>
      <c r="R16" s="12">
        <v>300</v>
      </c>
      <c r="S16" s="12">
        <v>4</v>
      </c>
      <c r="T16" s="12">
        <v>0</v>
      </c>
      <c r="U16" s="12">
        <v>30</v>
      </c>
      <c r="V16" s="12">
        <v>1076</v>
      </c>
      <c r="W16" s="12">
        <v>8</v>
      </c>
      <c r="X16" s="12">
        <v>563</v>
      </c>
      <c r="Y16" s="12">
        <v>257</v>
      </c>
      <c r="Z16" s="12">
        <f t="shared" si="4"/>
        <v>1939</v>
      </c>
      <c r="AA16" s="12">
        <f t="shared" si="4"/>
        <v>299</v>
      </c>
      <c r="AB16" s="12">
        <v>41259</v>
      </c>
      <c r="AC16" s="12">
        <v>2738</v>
      </c>
      <c r="AD16" s="16">
        <f t="shared" si="5"/>
        <v>40987.546229142004</v>
      </c>
      <c r="AE16" s="16">
        <f t="shared" si="6"/>
        <v>40139.104022198764</v>
      </c>
      <c r="AF16" s="16">
        <f t="shared" si="7"/>
        <v>42078.104022198764</v>
      </c>
      <c r="AG16" s="16">
        <f t="shared" si="8"/>
        <v>2719.9859806439999</v>
      </c>
      <c r="AH16" s="16">
        <f t="shared" si="9"/>
        <v>2629.6824460866192</v>
      </c>
      <c r="AI16" s="16">
        <f t="shared" si="10"/>
        <v>2928.6824460866192</v>
      </c>
    </row>
    <row r="17" spans="1:35" ht="15.75" thickBot="1">
      <c r="A17" s="11" t="s">
        <v>43</v>
      </c>
      <c r="B17" s="12">
        <v>3627</v>
      </c>
      <c r="C17" s="12">
        <v>2573</v>
      </c>
      <c r="D17" s="12">
        <v>5391</v>
      </c>
      <c r="E17" s="12">
        <v>1795</v>
      </c>
      <c r="F17" s="12">
        <v>402208</v>
      </c>
      <c r="G17" s="13">
        <v>7289</v>
      </c>
      <c r="H17" s="14"/>
      <c r="I17" s="12">
        <v>0</v>
      </c>
      <c r="J17" s="12">
        <v>0</v>
      </c>
      <c r="K17" s="12">
        <v>0</v>
      </c>
      <c r="L17" s="12">
        <v>0</v>
      </c>
      <c r="M17" s="12">
        <v>80350</v>
      </c>
      <c r="N17" s="15">
        <f t="shared" si="0"/>
        <v>29.068309479361126</v>
      </c>
      <c r="O17" s="15">
        <f t="shared" si="1"/>
        <v>28.769425655820726</v>
      </c>
      <c r="P17" s="15">
        <f t="shared" si="2"/>
        <v>9.0715619166148098</v>
      </c>
      <c r="Q17" s="15">
        <f t="shared" si="3"/>
        <v>8.7726780930744077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f t="shared" si="4"/>
        <v>0</v>
      </c>
      <c r="AA17" s="12">
        <f t="shared" si="4"/>
        <v>0</v>
      </c>
      <c r="AB17" s="12">
        <v>3882</v>
      </c>
      <c r="AC17" s="12">
        <v>3407</v>
      </c>
      <c r="AD17" s="16">
        <f t="shared" si="5"/>
        <v>3856.4593049160003</v>
      </c>
      <c r="AE17" s="16">
        <f t="shared" si="6"/>
        <v>3776.630597304239</v>
      </c>
      <c r="AF17" s="16">
        <f t="shared" si="7"/>
        <v>3776.630597304239</v>
      </c>
      <c r="AG17" s="16">
        <f t="shared" si="8"/>
        <v>3384.584454366</v>
      </c>
      <c r="AH17" s="16">
        <f t="shared" si="9"/>
        <v>3272.216250481049</v>
      </c>
      <c r="AI17" s="16">
        <f t="shared" si="10"/>
        <v>3272.216250481049</v>
      </c>
    </row>
    <row r="18" spans="1:35" ht="15.75" thickBot="1">
      <c r="A18" s="11" t="s">
        <v>109</v>
      </c>
      <c r="B18" s="12">
        <v>46873</v>
      </c>
      <c r="C18" s="12">
        <v>10490</v>
      </c>
      <c r="D18" s="12">
        <v>21599</v>
      </c>
      <c r="E18" s="12">
        <v>19984</v>
      </c>
      <c r="F18" s="12">
        <v>3134096</v>
      </c>
      <c r="G18" s="13">
        <v>470153</v>
      </c>
      <c r="H18" s="14"/>
      <c r="I18" s="12">
        <v>3690</v>
      </c>
      <c r="J18" s="12">
        <v>4755</v>
      </c>
      <c r="K18" s="12">
        <v>2778</v>
      </c>
      <c r="L18" s="12">
        <v>1339</v>
      </c>
      <c r="M18" s="12">
        <v>1289520</v>
      </c>
      <c r="N18" s="15">
        <f t="shared" si="0"/>
        <v>46.727074673780429</v>
      </c>
      <c r="O18" s="15">
        <f t="shared" si="1"/>
        <v>45.727676708177626</v>
      </c>
      <c r="P18" s="15">
        <f t="shared" si="2"/>
        <v>36.459535330975868</v>
      </c>
      <c r="Q18" s="15">
        <f t="shared" si="3"/>
        <v>36.434298293470349</v>
      </c>
      <c r="R18" s="12">
        <v>3591</v>
      </c>
      <c r="S18" s="12">
        <v>99</v>
      </c>
      <c r="T18" s="12">
        <v>4725</v>
      </c>
      <c r="U18" s="12">
        <v>30</v>
      </c>
      <c r="V18" s="12">
        <v>2773</v>
      </c>
      <c r="W18" s="12">
        <v>5</v>
      </c>
      <c r="X18" s="12">
        <v>1337</v>
      </c>
      <c r="Y18" s="12">
        <v>2</v>
      </c>
      <c r="Z18" s="12">
        <f t="shared" si="4"/>
        <v>12426</v>
      </c>
      <c r="AA18" s="12">
        <f t="shared" si="4"/>
        <v>136</v>
      </c>
      <c r="AB18" s="12">
        <v>460003</v>
      </c>
      <c r="AC18" s="12">
        <v>10150</v>
      </c>
      <c r="AD18" s="16">
        <f t="shared" si="5"/>
        <v>456976.519742214</v>
      </c>
      <c r="AE18" s="16">
        <f t="shared" si="6"/>
        <v>447517.10578355013</v>
      </c>
      <c r="AF18" s="16">
        <f t="shared" si="7"/>
        <v>459943.10578355013</v>
      </c>
      <c r="AG18" s="16">
        <f t="shared" si="8"/>
        <v>10083.2204907</v>
      </c>
      <c r="AH18" s="16">
        <f t="shared" si="9"/>
        <v>9748.4575704087601</v>
      </c>
      <c r="AI18" s="16">
        <f t="shared" si="10"/>
        <v>9884.4575704087601</v>
      </c>
    </row>
    <row r="19" spans="1:35" ht="15.75" thickBot="1">
      <c r="A19" s="11" t="s">
        <v>44</v>
      </c>
      <c r="B19" s="12">
        <v>10147</v>
      </c>
      <c r="C19" s="12">
        <v>2283</v>
      </c>
      <c r="D19" s="12">
        <v>1531</v>
      </c>
      <c r="E19" s="12">
        <v>5323</v>
      </c>
      <c r="F19" s="12">
        <v>390056</v>
      </c>
      <c r="G19" s="13">
        <v>54958</v>
      </c>
      <c r="H19" s="14"/>
      <c r="I19" s="12">
        <v>204</v>
      </c>
      <c r="J19" s="12">
        <v>14</v>
      </c>
      <c r="K19" s="12">
        <v>422</v>
      </c>
      <c r="L19" s="12">
        <v>27</v>
      </c>
      <c r="M19" s="12">
        <v>152575</v>
      </c>
      <c r="N19" s="15">
        <f t="shared" si="0"/>
        <v>50.800834562237149</v>
      </c>
      <c r="O19" s="15">
        <f t="shared" si="1"/>
        <v>49.819185193439182</v>
      </c>
      <c r="P19" s="15">
        <f t="shared" si="2"/>
        <v>36.020317876454207</v>
      </c>
      <c r="Q19" s="15">
        <f t="shared" si="3"/>
        <v>35.475830559106335</v>
      </c>
      <c r="R19" s="12">
        <v>204</v>
      </c>
      <c r="S19" s="12">
        <v>0</v>
      </c>
      <c r="T19" s="12">
        <v>13</v>
      </c>
      <c r="U19" s="12">
        <v>1</v>
      </c>
      <c r="V19" s="12">
        <v>422</v>
      </c>
      <c r="W19" s="12">
        <v>0</v>
      </c>
      <c r="X19" s="12">
        <v>27</v>
      </c>
      <c r="Y19" s="12">
        <v>0</v>
      </c>
      <c r="Z19" s="12">
        <f t="shared" si="4"/>
        <v>666</v>
      </c>
      <c r="AA19" s="12">
        <f t="shared" si="4"/>
        <v>1</v>
      </c>
      <c r="AB19" s="12">
        <v>54473</v>
      </c>
      <c r="AC19" s="12">
        <v>485</v>
      </c>
      <c r="AD19" s="16">
        <f t="shared" si="5"/>
        <v>54114.607861074001</v>
      </c>
      <c r="AE19" s="16">
        <f t="shared" si="6"/>
        <v>52994.435478349769</v>
      </c>
      <c r="AF19" s="16">
        <f t="shared" si="7"/>
        <v>53660.435478349769</v>
      </c>
      <c r="AG19" s="16">
        <f t="shared" si="8"/>
        <v>481.80905792999999</v>
      </c>
      <c r="AH19" s="16">
        <f t="shared" si="9"/>
        <v>465.81299720672399</v>
      </c>
      <c r="AI19" s="16">
        <f t="shared" si="10"/>
        <v>466.81299720672399</v>
      </c>
    </row>
    <row r="20" spans="1:35" ht="15.75" thickBot="1">
      <c r="A20" s="11" t="s">
        <v>45</v>
      </c>
      <c r="B20" s="12">
        <v>8260</v>
      </c>
      <c r="C20" s="12">
        <v>1465</v>
      </c>
      <c r="D20" s="12">
        <v>3080</v>
      </c>
      <c r="E20" s="12">
        <v>2701</v>
      </c>
      <c r="F20" s="12">
        <v>373854</v>
      </c>
      <c r="G20" s="13">
        <v>54110</v>
      </c>
      <c r="H20" s="14"/>
      <c r="I20" s="12">
        <v>82</v>
      </c>
      <c r="J20" s="12">
        <v>309</v>
      </c>
      <c r="K20" s="12">
        <v>196</v>
      </c>
      <c r="L20" s="12">
        <v>7</v>
      </c>
      <c r="M20" s="12">
        <v>154332</v>
      </c>
      <c r="N20" s="15">
        <f t="shared" si="0"/>
        <v>47.107767669699093</v>
      </c>
      <c r="O20" s="15">
        <f t="shared" si="1"/>
        <v>46.148539059814198</v>
      </c>
      <c r="P20" s="15">
        <f t="shared" si="2"/>
        <v>35.060778062877432</v>
      </c>
      <c r="Q20" s="15">
        <f t="shared" si="3"/>
        <v>34.486433987632147</v>
      </c>
      <c r="R20" s="12">
        <v>81</v>
      </c>
      <c r="S20" s="12">
        <v>1</v>
      </c>
      <c r="T20" s="12">
        <v>307</v>
      </c>
      <c r="U20" s="12">
        <v>2</v>
      </c>
      <c r="V20" s="12">
        <v>196</v>
      </c>
      <c r="W20" s="12">
        <v>0</v>
      </c>
      <c r="X20" s="12">
        <v>7</v>
      </c>
      <c r="Y20" s="12">
        <v>0</v>
      </c>
      <c r="Z20" s="12">
        <f t="shared" si="4"/>
        <v>591</v>
      </c>
      <c r="AA20" s="12">
        <f t="shared" si="4"/>
        <v>3</v>
      </c>
      <c r="AB20" s="12">
        <v>53169</v>
      </c>
      <c r="AC20" s="12">
        <v>941</v>
      </c>
      <c r="AD20" s="16">
        <f t="shared" si="5"/>
        <v>52819.187218722</v>
      </c>
      <c r="AE20" s="16">
        <f t="shared" si="6"/>
        <v>51725.830043294452</v>
      </c>
      <c r="AF20" s="16">
        <f t="shared" si="7"/>
        <v>52316.830043294452</v>
      </c>
      <c r="AG20" s="16">
        <f t="shared" si="8"/>
        <v>934.808914458</v>
      </c>
      <c r="AH20" s="16">
        <f t="shared" si="9"/>
        <v>903.77325849799445</v>
      </c>
      <c r="AI20" s="16">
        <f t="shared" si="10"/>
        <v>906.77325849799445</v>
      </c>
    </row>
    <row r="21" spans="1:35" ht="15.75" thickBot="1">
      <c r="A21" s="11" t="s">
        <v>46</v>
      </c>
      <c r="B21" s="12">
        <v>5429</v>
      </c>
      <c r="C21" s="12">
        <v>871</v>
      </c>
      <c r="D21" s="12">
        <v>1116</v>
      </c>
      <c r="E21" s="12">
        <v>3015</v>
      </c>
      <c r="F21" s="12">
        <v>401664</v>
      </c>
      <c r="G21" s="13">
        <v>72750</v>
      </c>
      <c r="H21" s="14"/>
      <c r="I21" s="12">
        <v>348</v>
      </c>
      <c r="J21" s="12">
        <v>730</v>
      </c>
      <c r="K21" s="12">
        <v>106</v>
      </c>
      <c r="L21" s="12">
        <v>880</v>
      </c>
      <c r="M21" s="12">
        <v>176582</v>
      </c>
      <c r="N21" s="15">
        <f t="shared" si="0"/>
        <v>49.791462323453125</v>
      </c>
      <c r="O21" s="15">
        <f t="shared" si="1"/>
        <v>48.663891489037766</v>
      </c>
      <c r="P21" s="15">
        <f t="shared" si="2"/>
        <v>41.198989704499894</v>
      </c>
      <c r="Q21" s="15">
        <f t="shared" si="3"/>
        <v>41.24028092850498</v>
      </c>
      <c r="R21" s="12">
        <v>341</v>
      </c>
      <c r="S21" s="12">
        <v>7</v>
      </c>
      <c r="T21" s="12">
        <v>728</v>
      </c>
      <c r="U21" s="12">
        <v>2</v>
      </c>
      <c r="V21" s="12">
        <v>105</v>
      </c>
      <c r="W21" s="12">
        <v>1</v>
      </c>
      <c r="X21" s="12">
        <v>880</v>
      </c>
      <c r="Y21" s="12">
        <v>0</v>
      </c>
      <c r="Z21" s="12">
        <f t="shared" si="4"/>
        <v>2054</v>
      </c>
      <c r="AA21" s="12">
        <f t="shared" si="4"/>
        <v>10</v>
      </c>
      <c r="AB21" s="12">
        <v>71427</v>
      </c>
      <c r="AC21" s="12">
        <v>1323</v>
      </c>
      <c r="AD21" s="16">
        <f t="shared" si="5"/>
        <v>70957.063053125996</v>
      </c>
      <c r="AE21" s="16">
        <f t="shared" si="6"/>
        <v>69488.25184792628</v>
      </c>
      <c r="AF21" s="16">
        <f t="shared" si="7"/>
        <v>71542.25184792628</v>
      </c>
      <c r="AG21" s="16">
        <f t="shared" si="8"/>
        <v>1314.295636374</v>
      </c>
      <c r="AH21" s="16">
        <f t="shared" si="9"/>
        <v>1270.6610212463831</v>
      </c>
      <c r="AI21" s="16">
        <f t="shared" si="10"/>
        <v>1280.6610212463831</v>
      </c>
    </row>
    <row r="22" spans="1:35" ht="15.75" thickBot="1">
      <c r="A22" s="11" t="s">
        <v>47</v>
      </c>
      <c r="B22" s="12">
        <v>4681</v>
      </c>
      <c r="C22" s="12">
        <v>726</v>
      </c>
      <c r="D22" s="12">
        <v>1050</v>
      </c>
      <c r="E22" s="12">
        <v>1860</v>
      </c>
      <c r="F22" s="12">
        <v>359266</v>
      </c>
      <c r="G22" s="13">
        <v>48377</v>
      </c>
      <c r="H22" s="14"/>
      <c r="I22" s="12">
        <v>257</v>
      </c>
      <c r="J22" s="12">
        <v>0</v>
      </c>
      <c r="K22" s="12">
        <v>136</v>
      </c>
      <c r="L22" s="12">
        <v>2</v>
      </c>
      <c r="M22" s="12">
        <v>151748</v>
      </c>
      <c r="N22" s="15">
        <f t="shared" si="0"/>
        <v>39.199268963456959</v>
      </c>
      <c r="O22" s="15">
        <f t="shared" si="1"/>
        <v>38.33081021692292</v>
      </c>
      <c r="P22" s="15">
        <f t="shared" si="2"/>
        <v>31.879827081740782</v>
      </c>
      <c r="Q22" s="15">
        <f t="shared" si="3"/>
        <v>31.271668306211296</v>
      </c>
      <c r="R22" s="12">
        <v>210</v>
      </c>
      <c r="S22" s="12">
        <v>47</v>
      </c>
      <c r="T22" s="12">
        <v>0</v>
      </c>
      <c r="U22" s="12">
        <v>0</v>
      </c>
      <c r="V22" s="12">
        <v>136</v>
      </c>
      <c r="W22" s="12">
        <v>0</v>
      </c>
      <c r="X22" s="12">
        <v>2</v>
      </c>
      <c r="Y22" s="12">
        <v>0</v>
      </c>
      <c r="Z22" s="12">
        <f t="shared" si="4"/>
        <v>348</v>
      </c>
      <c r="AA22" s="12">
        <f t="shared" si="4"/>
        <v>47</v>
      </c>
      <c r="AB22" s="12">
        <v>47993</v>
      </c>
      <c r="AC22" s="12">
        <v>384</v>
      </c>
      <c r="AD22" s="16">
        <f t="shared" si="5"/>
        <v>47677.241478834003</v>
      </c>
      <c r="AE22" s="16">
        <f t="shared" si="6"/>
        <v>46690.322580222135</v>
      </c>
      <c r="AF22" s="16">
        <f t="shared" si="7"/>
        <v>47038.322580222135</v>
      </c>
      <c r="AG22" s="16">
        <f t="shared" si="8"/>
        <v>381.47356339200002</v>
      </c>
      <c r="AH22" s="16">
        <f t="shared" si="9"/>
        <v>368.80864108738564</v>
      </c>
      <c r="AI22" s="16">
        <f t="shared" si="10"/>
        <v>415.80864108738564</v>
      </c>
    </row>
    <row r="23" spans="1:35" ht="15.75" thickBot="1">
      <c r="A23" s="11" t="s">
        <v>48</v>
      </c>
      <c r="B23" s="12">
        <v>5301</v>
      </c>
      <c r="C23" s="12">
        <v>1798</v>
      </c>
      <c r="D23" s="12">
        <v>5406</v>
      </c>
      <c r="E23" s="12">
        <v>2566</v>
      </c>
      <c r="F23" s="12">
        <v>415922</v>
      </c>
      <c r="G23" s="13">
        <v>65428</v>
      </c>
      <c r="H23" s="14"/>
      <c r="I23" s="12">
        <v>237</v>
      </c>
      <c r="J23" s="12">
        <v>1270</v>
      </c>
      <c r="K23" s="12">
        <v>1349</v>
      </c>
      <c r="L23" s="12">
        <v>0</v>
      </c>
      <c r="M23" s="12">
        <v>182292</v>
      </c>
      <c r="N23" s="15">
        <f t="shared" si="0"/>
        <v>47.247171205172648</v>
      </c>
      <c r="O23" s="15">
        <f t="shared" si="1"/>
        <v>46.258234968162462</v>
      </c>
      <c r="P23" s="15">
        <f t="shared" si="2"/>
        <v>35.891865797731114</v>
      </c>
      <c r="Q23" s="15">
        <f t="shared" si="3"/>
        <v>36.469646695866729</v>
      </c>
      <c r="R23" s="12">
        <v>237</v>
      </c>
      <c r="S23" s="12">
        <v>0</v>
      </c>
      <c r="T23" s="12">
        <v>1265</v>
      </c>
      <c r="U23" s="12">
        <v>5</v>
      </c>
      <c r="V23" s="12">
        <v>1349</v>
      </c>
      <c r="W23" s="12">
        <v>0</v>
      </c>
      <c r="X23" s="12">
        <v>0</v>
      </c>
      <c r="Y23" s="12">
        <v>0</v>
      </c>
      <c r="Z23" s="12">
        <f t="shared" si="4"/>
        <v>2851</v>
      </c>
      <c r="AA23" s="12">
        <f t="shared" si="4"/>
        <v>5</v>
      </c>
      <c r="AB23" s="12">
        <v>63267</v>
      </c>
      <c r="AC23" s="12">
        <v>2161</v>
      </c>
      <c r="AD23" s="16">
        <f t="shared" si="5"/>
        <v>62850.749831046</v>
      </c>
      <c r="AE23" s="16">
        <f t="shared" si="6"/>
        <v>61549.739309543344</v>
      </c>
      <c r="AF23" s="16">
        <f t="shared" si="7"/>
        <v>64400.739309543344</v>
      </c>
      <c r="AG23" s="16">
        <f t="shared" si="8"/>
        <v>2146.7822148180003</v>
      </c>
      <c r="AH23" s="16">
        <f t="shared" si="9"/>
        <v>2075.5090452860427</v>
      </c>
      <c r="AI23" s="16">
        <f t="shared" si="10"/>
        <v>2080.5090452860427</v>
      </c>
    </row>
    <row r="24" spans="1:35" ht="15.75" thickBot="1">
      <c r="A24" s="11" t="s">
        <v>49</v>
      </c>
      <c r="B24" s="12">
        <v>3984</v>
      </c>
      <c r="C24" s="12">
        <v>674</v>
      </c>
      <c r="D24" s="12">
        <v>3352</v>
      </c>
      <c r="E24" s="12">
        <v>1848</v>
      </c>
      <c r="F24" s="12">
        <v>419601</v>
      </c>
      <c r="G24" s="13">
        <v>55916</v>
      </c>
      <c r="H24" s="14"/>
      <c r="I24" s="12">
        <v>67</v>
      </c>
      <c r="J24" s="12">
        <v>10</v>
      </c>
      <c r="K24" s="12">
        <v>67</v>
      </c>
      <c r="L24" s="12">
        <v>57</v>
      </c>
      <c r="M24" s="12">
        <v>167310</v>
      </c>
      <c r="N24" s="15">
        <f t="shared" si="0"/>
        <v>41.1047397047397</v>
      </c>
      <c r="O24" s="15">
        <f t="shared" si="1"/>
        <v>40.193052381861641</v>
      </c>
      <c r="P24" s="15">
        <f t="shared" si="2"/>
        <v>33.420596497519576</v>
      </c>
      <c r="Q24" s="15">
        <f t="shared" si="3"/>
        <v>32.629045448623934</v>
      </c>
      <c r="R24" s="12">
        <v>67</v>
      </c>
      <c r="S24" s="12">
        <v>0</v>
      </c>
      <c r="T24" s="12">
        <v>10</v>
      </c>
      <c r="U24" s="12">
        <v>0</v>
      </c>
      <c r="V24" s="12">
        <v>67</v>
      </c>
      <c r="W24" s="12">
        <v>0</v>
      </c>
      <c r="X24" s="12">
        <v>57</v>
      </c>
      <c r="Y24" s="12">
        <v>0</v>
      </c>
      <c r="Z24" s="12">
        <f t="shared" si="4"/>
        <v>201</v>
      </c>
      <c r="AA24" s="12">
        <f t="shared" si="4"/>
        <v>0</v>
      </c>
      <c r="AB24" s="12">
        <v>55303</v>
      </c>
      <c r="AC24" s="12">
        <v>613</v>
      </c>
      <c r="AD24" s="16">
        <f t="shared" si="5"/>
        <v>54939.147073613996</v>
      </c>
      <c r="AE24" s="16">
        <f t="shared" si="6"/>
        <v>53801.906729190181</v>
      </c>
      <c r="AF24" s="16">
        <f t="shared" si="7"/>
        <v>54002.906729190181</v>
      </c>
      <c r="AG24" s="16">
        <f t="shared" si="8"/>
        <v>608.96691239400002</v>
      </c>
      <c r="AH24" s="16">
        <f t="shared" si="9"/>
        <v>588.74921090251917</v>
      </c>
      <c r="AI24" s="16">
        <f t="shared" si="10"/>
        <v>588.74921090251917</v>
      </c>
    </row>
    <row r="25" spans="1:35" ht="15.75" thickBot="1">
      <c r="A25" s="11" t="s">
        <v>50</v>
      </c>
      <c r="B25" s="12">
        <v>5027</v>
      </c>
      <c r="C25" s="12">
        <v>1262</v>
      </c>
      <c r="D25" s="12">
        <v>2952</v>
      </c>
      <c r="E25" s="12">
        <v>1486</v>
      </c>
      <c r="F25" s="12">
        <v>461587</v>
      </c>
      <c r="G25" s="13">
        <v>40268</v>
      </c>
      <c r="H25" s="14"/>
      <c r="I25" s="12">
        <v>124</v>
      </c>
      <c r="J25" s="12">
        <v>13</v>
      </c>
      <c r="K25" s="12">
        <v>443</v>
      </c>
      <c r="L25" s="12">
        <v>94</v>
      </c>
      <c r="M25" s="12">
        <v>165210</v>
      </c>
      <c r="N25" s="15">
        <f t="shared" si="0"/>
        <v>33.137368601577791</v>
      </c>
      <c r="O25" s="15">
        <f t="shared" si="1"/>
        <v>32.463491325227558</v>
      </c>
      <c r="P25" s="15">
        <f t="shared" si="2"/>
        <v>24.373827250166453</v>
      </c>
      <c r="Q25" s="15">
        <f t="shared" si="3"/>
        <v>24.107915593330777</v>
      </c>
      <c r="R25" s="12">
        <v>124</v>
      </c>
      <c r="S25" s="12">
        <v>0</v>
      </c>
      <c r="T25" s="12">
        <v>13</v>
      </c>
      <c r="U25" s="12">
        <v>0</v>
      </c>
      <c r="V25" s="12">
        <v>439</v>
      </c>
      <c r="W25" s="12">
        <v>4</v>
      </c>
      <c r="X25" s="12">
        <v>94</v>
      </c>
      <c r="Y25" s="12">
        <v>0</v>
      </c>
      <c r="Z25" s="12">
        <f t="shared" si="4"/>
        <v>670</v>
      </c>
      <c r="AA25" s="12">
        <f t="shared" si="4"/>
        <v>4</v>
      </c>
      <c r="AB25" s="12">
        <v>38632</v>
      </c>
      <c r="AC25" s="12">
        <v>1636</v>
      </c>
      <c r="AD25" s="16">
        <f t="shared" si="5"/>
        <v>38377.829950416002</v>
      </c>
      <c r="AE25" s="16">
        <f t="shared" si="6"/>
        <v>37583.408870442392</v>
      </c>
      <c r="AF25" s="16">
        <f t="shared" si="7"/>
        <v>38253.408870442392</v>
      </c>
      <c r="AG25" s="16">
        <f t="shared" si="8"/>
        <v>1625.2363273679998</v>
      </c>
      <c r="AH25" s="16">
        <f t="shared" si="9"/>
        <v>1571.2784812993823</v>
      </c>
      <c r="AI25" s="16">
        <f t="shared" si="10"/>
        <v>1575.2784812993823</v>
      </c>
    </row>
    <row r="26" spans="1:35" ht="15.75" thickBot="1">
      <c r="A26" s="11" t="s">
        <v>51</v>
      </c>
      <c r="B26" s="12">
        <v>4044</v>
      </c>
      <c r="C26" s="12">
        <v>1411</v>
      </c>
      <c r="D26" s="12">
        <v>3112</v>
      </c>
      <c r="E26" s="12">
        <v>1185</v>
      </c>
      <c r="F26" s="12">
        <v>312146</v>
      </c>
      <c r="G26" s="13">
        <v>78345</v>
      </c>
      <c r="H26" s="14"/>
      <c r="I26" s="12">
        <v>2371</v>
      </c>
      <c r="J26" s="12">
        <v>2409</v>
      </c>
      <c r="K26" s="12">
        <v>59</v>
      </c>
      <c r="L26" s="12">
        <v>272</v>
      </c>
      <c r="M26" s="12">
        <v>139471</v>
      </c>
      <c r="N26" s="15">
        <f t="shared" si="0"/>
        <v>68.321710845504313</v>
      </c>
      <c r="O26" s="15">
        <f t="shared" si="1"/>
        <v>66.773792627763868</v>
      </c>
      <c r="P26" s="15">
        <f t="shared" si="2"/>
        <v>56.17296785711725</v>
      </c>
      <c r="Q26" s="15">
        <f t="shared" si="3"/>
        <v>58.289610730929873</v>
      </c>
      <c r="R26" s="12">
        <v>2327</v>
      </c>
      <c r="S26" s="12">
        <v>44</v>
      </c>
      <c r="T26" s="12">
        <v>2389</v>
      </c>
      <c r="U26" s="12">
        <v>20</v>
      </c>
      <c r="V26" s="12">
        <v>59</v>
      </c>
      <c r="W26" s="12">
        <v>0</v>
      </c>
      <c r="X26" s="12">
        <v>270</v>
      </c>
      <c r="Y26" s="12">
        <v>2</v>
      </c>
      <c r="Z26" s="12">
        <f t="shared" si="4"/>
        <v>5045</v>
      </c>
      <c r="AA26" s="12">
        <f t="shared" si="4"/>
        <v>66</v>
      </c>
      <c r="AB26" s="12">
        <v>75738</v>
      </c>
      <c r="AC26" s="12">
        <v>2607</v>
      </c>
      <c r="AD26" s="16">
        <f t="shared" si="5"/>
        <v>75239.699854644001</v>
      </c>
      <c r="AE26" s="16">
        <f t="shared" si="6"/>
        <v>73682.23806765287</v>
      </c>
      <c r="AF26" s="16">
        <f t="shared" si="7"/>
        <v>78727.23806765287</v>
      </c>
      <c r="AG26" s="16">
        <f t="shared" si="8"/>
        <v>2589.8478639660002</v>
      </c>
      <c r="AH26" s="16">
        <f t="shared" si="9"/>
        <v>2503.8649148823288</v>
      </c>
      <c r="AI26" s="16">
        <f t="shared" si="10"/>
        <v>2569.8649148823288</v>
      </c>
    </row>
    <row r="27" spans="1:35" ht="15.75" thickBot="1">
      <c r="A27" s="11" t="s">
        <v>110</v>
      </c>
      <c r="B27" s="12">
        <v>65106</v>
      </c>
      <c r="C27" s="12">
        <v>29889</v>
      </c>
      <c r="D27" s="12">
        <v>82213</v>
      </c>
      <c r="E27" s="12">
        <v>19270</v>
      </c>
      <c r="F27" s="12">
        <v>3527199</v>
      </c>
      <c r="G27" s="13">
        <v>211278</v>
      </c>
      <c r="H27" s="14"/>
      <c r="I27" s="12">
        <v>768</v>
      </c>
      <c r="J27" s="12">
        <v>580</v>
      </c>
      <c r="K27" s="12">
        <v>360</v>
      </c>
      <c r="L27" s="12">
        <v>257</v>
      </c>
      <c r="M27" s="12">
        <v>1331930</v>
      </c>
      <c r="N27" s="15">
        <f t="shared" si="0"/>
        <v>32.526909071798073</v>
      </c>
      <c r="O27" s="15">
        <f>(SUM(B27:E27)+(F27/150)+(AF27+AI27))/M27*100</f>
        <v>31.979022053834207</v>
      </c>
      <c r="P27" s="15">
        <f t="shared" si="2"/>
        <v>15.862545328958729</v>
      </c>
      <c r="Q27" s="15">
        <f t="shared" si="3"/>
        <v>15.462188586609951</v>
      </c>
      <c r="R27" s="12">
        <v>396</v>
      </c>
      <c r="S27" s="12">
        <v>372</v>
      </c>
      <c r="T27" s="12">
        <v>123</v>
      </c>
      <c r="U27" s="12">
        <v>457</v>
      </c>
      <c r="V27" s="12">
        <v>105</v>
      </c>
      <c r="W27" s="12">
        <v>255</v>
      </c>
      <c r="X27" s="12">
        <v>39</v>
      </c>
      <c r="Y27" s="12">
        <v>218</v>
      </c>
      <c r="Z27" s="12">
        <f t="shared" si="4"/>
        <v>663</v>
      </c>
      <c r="AA27" s="12">
        <f t="shared" si="4"/>
        <v>1302</v>
      </c>
      <c r="AB27" s="12">
        <v>85431</v>
      </c>
      <c r="AC27" s="12">
        <v>125847</v>
      </c>
      <c r="AD27" s="16">
        <f t="shared" si="5"/>
        <v>84868.927068078003</v>
      </c>
      <c r="AE27" s="16">
        <f t="shared" si="6"/>
        <v>83112.140277768791</v>
      </c>
      <c r="AF27" s="16">
        <f t="shared" si="7"/>
        <v>83775.140277768791</v>
      </c>
      <c r="AG27" s="16">
        <f t="shared" si="8"/>
        <v>125019.019615086</v>
      </c>
      <c r="AH27" s="16">
        <f t="shared" si="9"/>
        <v>120868.38816386514</v>
      </c>
      <c r="AI27" s="16">
        <f t="shared" si="10"/>
        <v>122170.38816386514</v>
      </c>
    </row>
    <row r="28" spans="1:35" ht="15.75" thickBot="1">
      <c r="A28" s="11" t="s">
        <v>52</v>
      </c>
      <c r="B28" s="12">
        <v>3347</v>
      </c>
      <c r="C28" s="12">
        <v>422</v>
      </c>
      <c r="D28" s="12">
        <v>2375</v>
      </c>
      <c r="E28" s="12">
        <v>555</v>
      </c>
      <c r="F28" s="12">
        <v>123390</v>
      </c>
      <c r="G28" s="13">
        <v>6716</v>
      </c>
      <c r="H28" s="14"/>
      <c r="I28" s="12">
        <v>0</v>
      </c>
      <c r="J28" s="12">
        <v>0</v>
      </c>
      <c r="K28" s="12">
        <v>0</v>
      </c>
      <c r="L28" s="12">
        <v>17</v>
      </c>
      <c r="M28" s="12">
        <v>43009</v>
      </c>
      <c r="N28" s="15">
        <f t="shared" si="0"/>
        <v>33.143295589295263</v>
      </c>
      <c r="O28" s="15">
        <f t="shared" si="1"/>
        <v>32.607162379223723</v>
      </c>
      <c r="P28" s="15">
        <f t="shared" si="2"/>
        <v>15.615336324955242</v>
      </c>
      <c r="Q28" s="15">
        <f t="shared" si="3"/>
        <v>15.118729725593086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1</v>
      </c>
      <c r="Y28" s="12">
        <v>16</v>
      </c>
      <c r="Z28" s="12">
        <f t="shared" si="4"/>
        <v>1</v>
      </c>
      <c r="AA28" s="12">
        <f t="shared" si="4"/>
        <v>16</v>
      </c>
      <c r="AB28" s="12">
        <v>2827</v>
      </c>
      <c r="AC28" s="12">
        <v>3889</v>
      </c>
      <c r="AD28" s="16">
        <f t="shared" si="5"/>
        <v>2808.4004263260003</v>
      </c>
      <c r="AE28" s="16">
        <f t="shared" si="6"/>
        <v>2750.266537501052</v>
      </c>
      <c r="AF28" s="16">
        <f t="shared" si="7"/>
        <v>2751.266537501052</v>
      </c>
      <c r="AG28" s="16">
        <f t="shared" si="8"/>
        <v>3863.4132500820001</v>
      </c>
      <c r="AH28" s="16">
        <f t="shared" si="9"/>
        <v>3735.1479301792779</v>
      </c>
      <c r="AI28" s="16">
        <f t="shared" si="10"/>
        <v>3751.1479301792779</v>
      </c>
    </row>
    <row r="29" spans="1:35" ht="15.75" thickBot="1">
      <c r="A29" s="11" t="s">
        <v>53</v>
      </c>
      <c r="B29" s="12">
        <v>5910</v>
      </c>
      <c r="C29" s="12">
        <v>1128</v>
      </c>
      <c r="D29" s="12">
        <v>6947</v>
      </c>
      <c r="E29" s="12">
        <v>669</v>
      </c>
      <c r="F29" s="12">
        <v>206512</v>
      </c>
      <c r="G29" s="13">
        <v>7991</v>
      </c>
      <c r="H29" s="14"/>
      <c r="I29" s="12">
        <v>9</v>
      </c>
      <c r="J29" s="12">
        <v>0</v>
      </c>
      <c r="K29" s="12">
        <v>48</v>
      </c>
      <c r="L29" s="12">
        <v>0</v>
      </c>
      <c r="M29" s="12">
        <v>64904</v>
      </c>
      <c r="N29" s="15">
        <f t="shared" si="0"/>
        <v>37.099018036895515</v>
      </c>
      <c r="O29" s="15">
        <f t="shared" si="1"/>
        <v>36.646497200925573</v>
      </c>
      <c r="P29" s="15">
        <f t="shared" si="2"/>
        <v>12.31203007518797</v>
      </c>
      <c r="Q29" s="15">
        <f t="shared" si="3"/>
        <v>11.947331253269544</v>
      </c>
      <c r="R29" s="12">
        <v>1</v>
      </c>
      <c r="S29" s="12">
        <v>8</v>
      </c>
      <c r="T29" s="12">
        <v>0</v>
      </c>
      <c r="U29" s="12">
        <v>0</v>
      </c>
      <c r="V29" s="12">
        <v>5</v>
      </c>
      <c r="W29" s="12">
        <v>43</v>
      </c>
      <c r="X29" s="12">
        <v>0</v>
      </c>
      <c r="Y29" s="12">
        <v>0</v>
      </c>
      <c r="Z29" s="12">
        <f t="shared" si="4"/>
        <v>6</v>
      </c>
      <c r="AA29" s="12">
        <f t="shared" si="4"/>
        <v>51</v>
      </c>
      <c r="AB29" s="12">
        <v>1806</v>
      </c>
      <c r="AC29" s="12">
        <v>6185</v>
      </c>
      <c r="AD29" s="16">
        <f t="shared" si="5"/>
        <v>1794.117852828</v>
      </c>
      <c r="AE29" s="16">
        <f t="shared" si="6"/>
        <v>1756.9796132744602</v>
      </c>
      <c r="AF29" s="16">
        <f t="shared" si="7"/>
        <v>1762.9796132744602</v>
      </c>
      <c r="AG29" s="16">
        <f t="shared" si="8"/>
        <v>6144.3072645299999</v>
      </c>
      <c r="AH29" s="16">
        <f t="shared" si="9"/>
        <v>5940.316263347604</v>
      </c>
      <c r="AI29" s="16">
        <f t="shared" si="10"/>
        <v>5991.316263347604</v>
      </c>
    </row>
    <row r="30" spans="1:35" ht="15.75" thickBot="1">
      <c r="A30" s="11" t="s">
        <v>54</v>
      </c>
      <c r="B30" s="12">
        <v>762</v>
      </c>
      <c r="C30" s="12">
        <v>269</v>
      </c>
      <c r="D30" s="12">
        <v>1799</v>
      </c>
      <c r="E30" s="12">
        <v>104</v>
      </c>
      <c r="F30" s="12">
        <v>55185</v>
      </c>
      <c r="G30" s="13">
        <v>2295</v>
      </c>
      <c r="H30" s="14"/>
      <c r="I30" s="12">
        <v>6</v>
      </c>
      <c r="J30" s="12">
        <v>0</v>
      </c>
      <c r="K30" s="12">
        <v>19</v>
      </c>
      <c r="L30" s="12">
        <v>0</v>
      </c>
      <c r="M30" s="12">
        <v>9784</v>
      </c>
      <c r="N30" s="15">
        <f t="shared" si="0"/>
        <v>57.460139002452983</v>
      </c>
      <c r="O30" s="15">
        <f t="shared" si="1"/>
        <v>56.613148245956445</v>
      </c>
      <c r="P30" s="15">
        <f t="shared" si="2"/>
        <v>23.456663941128372</v>
      </c>
      <c r="Q30" s="15">
        <f t="shared" si="3"/>
        <v>22.865192399676797</v>
      </c>
      <c r="R30" s="12">
        <v>4</v>
      </c>
      <c r="S30" s="12">
        <v>2</v>
      </c>
      <c r="T30" s="12">
        <v>0</v>
      </c>
      <c r="U30" s="12">
        <v>0</v>
      </c>
      <c r="V30" s="12">
        <v>2</v>
      </c>
      <c r="W30" s="12">
        <v>17</v>
      </c>
      <c r="X30" s="12">
        <v>0</v>
      </c>
      <c r="Y30" s="12">
        <v>0</v>
      </c>
      <c r="Z30" s="12">
        <f t="shared" si="4"/>
        <v>6</v>
      </c>
      <c r="AA30" s="12">
        <f t="shared" si="4"/>
        <v>19</v>
      </c>
      <c r="AB30" s="12">
        <v>638</v>
      </c>
      <c r="AC30" s="12">
        <v>1657</v>
      </c>
      <c r="AD30" s="16">
        <f t="shared" si="5"/>
        <v>633.80243084400001</v>
      </c>
      <c r="AE30" s="16">
        <f t="shared" si="6"/>
        <v>620.68272052552913</v>
      </c>
      <c r="AF30" s="16">
        <f t="shared" si="7"/>
        <v>626.68272052552913</v>
      </c>
      <c r="AG30" s="16">
        <f t="shared" si="8"/>
        <v>1646.0981628660002</v>
      </c>
      <c r="AH30" s="16">
        <f t="shared" si="9"/>
        <v>1591.4477038588489</v>
      </c>
      <c r="AI30" s="16">
        <f t="shared" si="10"/>
        <v>1610.4477038588489</v>
      </c>
    </row>
    <row r="31" spans="1:35" ht="15.75" thickBot="1">
      <c r="A31" s="11" t="s">
        <v>55</v>
      </c>
      <c r="B31" s="12">
        <v>5774</v>
      </c>
      <c r="C31" s="12">
        <v>2428</v>
      </c>
      <c r="D31" s="12">
        <v>6319</v>
      </c>
      <c r="E31" s="12">
        <v>1089</v>
      </c>
      <c r="F31" s="12">
        <v>345315</v>
      </c>
      <c r="G31" s="13">
        <v>10278</v>
      </c>
      <c r="H31" s="14"/>
      <c r="I31" s="12">
        <v>1</v>
      </c>
      <c r="J31" s="12">
        <v>0</v>
      </c>
      <c r="K31" s="12">
        <v>24</v>
      </c>
      <c r="L31" s="12">
        <v>0</v>
      </c>
      <c r="M31" s="12">
        <v>79870</v>
      </c>
      <c r="N31" s="15">
        <f t="shared" si="0"/>
        <v>35.326280205333667</v>
      </c>
      <c r="O31" s="15">
        <f t="shared" si="1"/>
        <v>34.840345345674947</v>
      </c>
      <c r="P31" s="15">
        <f t="shared" si="2"/>
        <v>12.868411168148242</v>
      </c>
      <c r="Q31" s="15">
        <f t="shared" si="3"/>
        <v>12.413777172393365</v>
      </c>
      <c r="R31" s="12">
        <v>0</v>
      </c>
      <c r="S31" s="12">
        <v>1</v>
      </c>
      <c r="T31" s="12">
        <v>0</v>
      </c>
      <c r="U31" s="12">
        <v>0</v>
      </c>
      <c r="V31" s="12">
        <v>4</v>
      </c>
      <c r="W31" s="12">
        <v>20</v>
      </c>
      <c r="X31" s="12">
        <v>0</v>
      </c>
      <c r="Y31" s="12">
        <v>0</v>
      </c>
      <c r="Z31" s="12">
        <f t="shared" si="4"/>
        <v>4</v>
      </c>
      <c r="AA31" s="12">
        <f t="shared" si="4"/>
        <v>21</v>
      </c>
      <c r="AB31" s="12">
        <v>1489</v>
      </c>
      <c r="AC31" s="12">
        <v>8789</v>
      </c>
      <c r="AD31" s="16">
        <f t="shared" si="5"/>
        <v>1479.2034788820001</v>
      </c>
      <c r="AE31" s="16">
        <f t="shared" si="6"/>
        <v>1448.5839668691426</v>
      </c>
      <c r="AF31" s="16">
        <f t="shared" si="7"/>
        <v>1452.5839668691426</v>
      </c>
      <c r="AG31" s="16">
        <f t="shared" si="8"/>
        <v>8731.1748662820009</v>
      </c>
      <c r="AH31" s="16">
        <f t="shared" si="9"/>
        <v>8441.2998607214377</v>
      </c>
      <c r="AI31" s="16">
        <f t="shared" si="10"/>
        <v>8462.2998607214377</v>
      </c>
    </row>
    <row r="32" spans="1:35" ht="15.75" thickBot="1">
      <c r="A32" s="11" t="s">
        <v>56</v>
      </c>
      <c r="B32" s="12">
        <v>3595</v>
      </c>
      <c r="C32" s="12">
        <v>226</v>
      </c>
      <c r="D32" s="12">
        <v>3140</v>
      </c>
      <c r="E32" s="12">
        <v>823</v>
      </c>
      <c r="F32" s="12">
        <v>244109</v>
      </c>
      <c r="G32" s="13">
        <v>12996</v>
      </c>
      <c r="H32" s="14"/>
      <c r="I32" s="12">
        <v>46</v>
      </c>
      <c r="J32" s="12">
        <v>34</v>
      </c>
      <c r="K32" s="12">
        <v>13</v>
      </c>
      <c r="L32" s="12">
        <v>0</v>
      </c>
      <c r="M32" s="12">
        <v>63511</v>
      </c>
      <c r="N32" s="15">
        <f t="shared" si="0"/>
        <v>35.427553232248485</v>
      </c>
      <c r="O32" s="15">
        <f t="shared" si="1"/>
        <v>34.744890179632407</v>
      </c>
      <c r="P32" s="15">
        <f t="shared" si="2"/>
        <v>20.462597030435674</v>
      </c>
      <c r="Q32" s="15">
        <f t="shared" si="3"/>
        <v>19.926365304676366</v>
      </c>
      <c r="R32" s="12">
        <v>23</v>
      </c>
      <c r="S32" s="12">
        <v>23</v>
      </c>
      <c r="T32" s="12">
        <v>4</v>
      </c>
      <c r="U32" s="12">
        <v>30</v>
      </c>
      <c r="V32" s="12">
        <v>4</v>
      </c>
      <c r="W32" s="12">
        <v>9</v>
      </c>
      <c r="X32" s="12">
        <v>0</v>
      </c>
      <c r="Y32" s="12">
        <v>0</v>
      </c>
      <c r="Z32" s="12">
        <f t="shared" si="4"/>
        <v>31</v>
      </c>
      <c r="AA32" s="12">
        <f t="shared" si="4"/>
        <v>62</v>
      </c>
      <c r="AB32" s="12">
        <v>6488</v>
      </c>
      <c r="AC32" s="12">
        <v>6508</v>
      </c>
      <c r="AD32" s="16">
        <f t="shared" si="5"/>
        <v>6445.3137481439999</v>
      </c>
      <c r="AE32" s="16">
        <f t="shared" si="6"/>
        <v>6311.8957535574191</v>
      </c>
      <c r="AF32" s="16">
        <f t="shared" si="7"/>
        <v>6342.8957535574191</v>
      </c>
      <c r="AG32" s="16">
        <f t="shared" si="8"/>
        <v>6465.1821629039996</v>
      </c>
      <c r="AH32" s="16">
        <f t="shared" si="9"/>
        <v>6250.5381150955864</v>
      </c>
      <c r="AI32" s="16">
        <f t="shared" si="10"/>
        <v>6312.5381150955864</v>
      </c>
    </row>
    <row r="33" spans="1:35" ht="15.75" thickBot="1">
      <c r="A33" s="11" t="s">
        <v>57</v>
      </c>
      <c r="B33" s="12">
        <v>11783</v>
      </c>
      <c r="C33" s="12">
        <v>8623</v>
      </c>
      <c r="D33" s="12">
        <v>13045</v>
      </c>
      <c r="E33" s="12">
        <v>4815</v>
      </c>
      <c r="F33" s="12">
        <v>560105</v>
      </c>
      <c r="G33" s="13">
        <v>45296</v>
      </c>
      <c r="H33" s="14"/>
      <c r="I33" s="12">
        <v>633</v>
      </c>
      <c r="J33" s="12">
        <v>40</v>
      </c>
      <c r="K33" s="12">
        <v>18</v>
      </c>
      <c r="L33" s="12">
        <v>34</v>
      </c>
      <c r="M33" s="12">
        <v>431794</v>
      </c>
      <c r="N33" s="15">
        <f t="shared" si="0"/>
        <v>20.384959803363021</v>
      </c>
      <c r="O33" s="15">
        <f t="shared" si="1"/>
        <v>20.050851259261048</v>
      </c>
      <c r="P33" s="15">
        <f t="shared" si="2"/>
        <v>10.490187450497228</v>
      </c>
      <c r="Q33" s="15">
        <f t="shared" si="3"/>
        <v>10.32398304586917</v>
      </c>
      <c r="R33" s="12">
        <v>344</v>
      </c>
      <c r="S33" s="12">
        <v>289</v>
      </c>
      <c r="T33" s="12">
        <v>26</v>
      </c>
      <c r="U33" s="12">
        <v>14</v>
      </c>
      <c r="V33" s="12">
        <v>10</v>
      </c>
      <c r="W33" s="12">
        <v>8</v>
      </c>
      <c r="X33" s="12">
        <v>18</v>
      </c>
      <c r="Y33" s="12">
        <v>16</v>
      </c>
      <c r="Z33" s="12">
        <f t="shared" si="4"/>
        <v>398</v>
      </c>
      <c r="AA33" s="12">
        <f t="shared" si="4"/>
        <v>327</v>
      </c>
      <c r="AB33" s="12">
        <v>28128</v>
      </c>
      <c r="AC33" s="12">
        <v>17168</v>
      </c>
      <c r="AD33" s="16">
        <f t="shared" si="5"/>
        <v>27942.938518463998</v>
      </c>
      <c r="AE33" s="16">
        <f t="shared" si="6"/>
        <v>27364.519691131791</v>
      </c>
      <c r="AF33" s="16">
        <f t="shared" si="7"/>
        <v>27762.519691131791</v>
      </c>
      <c r="AG33" s="16">
        <f t="shared" si="8"/>
        <v>17055.047229984</v>
      </c>
      <c r="AH33" s="16">
        <f t="shared" si="9"/>
        <v>16488.819661948532</v>
      </c>
      <c r="AI33" s="16">
        <f t="shared" si="10"/>
        <v>16815.819661948532</v>
      </c>
    </row>
    <row r="34" spans="1:35" ht="15.75" thickBot="1">
      <c r="A34" s="11" t="s">
        <v>58</v>
      </c>
      <c r="B34" s="12">
        <v>3339</v>
      </c>
      <c r="C34" s="12">
        <v>2653</v>
      </c>
      <c r="D34" s="12">
        <v>3248</v>
      </c>
      <c r="E34" s="12">
        <v>950</v>
      </c>
      <c r="F34" s="12">
        <v>181678</v>
      </c>
      <c r="G34" s="13">
        <v>10428</v>
      </c>
      <c r="H34" s="14"/>
      <c r="I34" s="12">
        <v>0</v>
      </c>
      <c r="J34" s="12">
        <v>16</v>
      </c>
      <c r="K34" s="12">
        <v>30</v>
      </c>
      <c r="L34" s="12">
        <v>0</v>
      </c>
      <c r="M34" s="12">
        <v>73200</v>
      </c>
      <c r="N34" s="15">
        <f t="shared" si="0"/>
        <v>29.884134790528233</v>
      </c>
      <c r="O34" s="15">
        <f t="shared" si="1"/>
        <v>29.443375550525928</v>
      </c>
      <c r="P34" s="15">
        <f t="shared" si="2"/>
        <v>14.245901639344263</v>
      </c>
      <c r="Q34" s="15">
        <f t="shared" si="3"/>
        <v>13.867983929396605</v>
      </c>
      <c r="R34" s="12">
        <v>0</v>
      </c>
      <c r="S34" s="12">
        <v>0</v>
      </c>
      <c r="T34" s="12">
        <v>14</v>
      </c>
      <c r="U34" s="12">
        <v>2</v>
      </c>
      <c r="V34" s="12">
        <v>0</v>
      </c>
      <c r="W34" s="12">
        <v>30</v>
      </c>
      <c r="X34" s="12">
        <v>0</v>
      </c>
      <c r="Y34" s="12">
        <v>0</v>
      </c>
      <c r="Z34" s="12">
        <f t="shared" si="4"/>
        <v>14</v>
      </c>
      <c r="AA34" s="12">
        <f t="shared" si="4"/>
        <v>32</v>
      </c>
      <c r="AB34" s="12">
        <v>7240</v>
      </c>
      <c r="AC34" s="12">
        <v>3188</v>
      </c>
      <c r="AD34" s="16">
        <f t="shared" si="5"/>
        <v>7192.3661431200007</v>
      </c>
      <c r="AE34" s="16">
        <f t="shared" si="6"/>
        <v>7043.4841639574161</v>
      </c>
      <c r="AF34" s="16">
        <f t="shared" si="7"/>
        <v>7057.4841639574161</v>
      </c>
      <c r="AG34" s="16">
        <f t="shared" si="8"/>
        <v>3167.0253127440001</v>
      </c>
      <c r="AH34" s="16">
        <f t="shared" si="9"/>
        <v>3061.8800723608992</v>
      </c>
      <c r="AI34" s="16">
        <f t="shared" si="10"/>
        <v>3093.8800723608992</v>
      </c>
    </row>
    <row r="35" spans="1:35" ht="15.75" thickBot="1">
      <c r="A35" s="11" t="s">
        <v>59</v>
      </c>
      <c r="B35" s="12">
        <v>4968</v>
      </c>
      <c r="C35" s="12">
        <v>4879</v>
      </c>
      <c r="D35" s="12">
        <v>8781</v>
      </c>
      <c r="E35" s="12">
        <v>2565</v>
      </c>
      <c r="F35" s="12">
        <v>252235</v>
      </c>
      <c r="G35" s="13">
        <v>25675</v>
      </c>
      <c r="H35" s="14"/>
      <c r="I35" s="12">
        <v>4</v>
      </c>
      <c r="J35" s="12">
        <v>44</v>
      </c>
      <c r="K35" s="12">
        <v>27</v>
      </c>
      <c r="L35" s="12">
        <v>27</v>
      </c>
      <c r="M35" s="12">
        <v>113495</v>
      </c>
      <c r="N35" s="15">
        <f t="shared" si="0"/>
        <v>42.866704847496948</v>
      </c>
      <c r="O35" s="15">
        <f t="shared" si="1"/>
        <v>42.061953698919766</v>
      </c>
      <c r="P35" s="15">
        <f t="shared" si="2"/>
        <v>22.622141944579056</v>
      </c>
      <c r="Q35" s="15">
        <f t="shared" si="3"/>
        <v>21.907262596521711</v>
      </c>
      <c r="R35" s="12">
        <v>0</v>
      </c>
      <c r="S35" s="12">
        <v>4</v>
      </c>
      <c r="T35" s="12">
        <v>8</v>
      </c>
      <c r="U35" s="12">
        <v>36</v>
      </c>
      <c r="V35" s="12">
        <v>0</v>
      </c>
      <c r="W35" s="12">
        <v>27</v>
      </c>
      <c r="X35" s="12">
        <v>6</v>
      </c>
      <c r="Y35" s="12">
        <v>21</v>
      </c>
      <c r="Z35" s="12">
        <f t="shared" si="4"/>
        <v>14</v>
      </c>
      <c r="AA35" s="12">
        <f t="shared" si="4"/>
        <v>88</v>
      </c>
      <c r="AB35" s="12">
        <v>8244</v>
      </c>
      <c r="AC35" s="12">
        <v>17431</v>
      </c>
      <c r="AD35" s="16">
        <f t="shared" si="5"/>
        <v>8189.7605640720003</v>
      </c>
      <c r="AE35" s="16">
        <f t="shared" si="6"/>
        <v>8020.2325203957098</v>
      </c>
      <c r="AF35" s="16">
        <f t="shared" si="7"/>
        <v>8034.2325203957098</v>
      </c>
      <c r="AG35" s="16">
        <f t="shared" si="8"/>
        <v>17316.316884077998</v>
      </c>
      <c r="AH35" s="16">
        <f t="shared" si="9"/>
        <v>16741.41516352661</v>
      </c>
      <c r="AI35" s="16">
        <f t="shared" si="10"/>
        <v>16829.41516352661</v>
      </c>
    </row>
    <row r="36" spans="1:35" ht="15.75" thickBot="1">
      <c r="A36" s="11" t="s">
        <v>60</v>
      </c>
      <c r="B36" s="12">
        <v>7003</v>
      </c>
      <c r="C36" s="12">
        <v>2244</v>
      </c>
      <c r="D36" s="12">
        <v>11558</v>
      </c>
      <c r="E36" s="12">
        <v>1472</v>
      </c>
      <c r="F36" s="12">
        <v>229811</v>
      </c>
      <c r="G36" s="13">
        <v>16318</v>
      </c>
      <c r="H36" s="14"/>
      <c r="I36" s="12">
        <v>10</v>
      </c>
      <c r="J36" s="12">
        <v>102</v>
      </c>
      <c r="K36" s="12">
        <v>38</v>
      </c>
      <c r="L36" s="12">
        <v>3</v>
      </c>
      <c r="M36" s="12">
        <v>87857</v>
      </c>
      <c r="N36" s="15">
        <f t="shared" si="0"/>
        <v>45.847312488854996</v>
      </c>
      <c r="O36" s="15">
        <f t="shared" si="1"/>
        <v>45.233225522417683</v>
      </c>
      <c r="P36" s="15">
        <f t="shared" si="2"/>
        <v>18.573363533924443</v>
      </c>
      <c r="Q36" s="15">
        <f t="shared" si="3"/>
        <v>18.133423192115785</v>
      </c>
      <c r="R36" s="12">
        <v>4</v>
      </c>
      <c r="S36" s="12">
        <v>6</v>
      </c>
      <c r="T36" s="12">
        <v>35</v>
      </c>
      <c r="U36" s="12">
        <v>67</v>
      </c>
      <c r="V36" s="12">
        <v>8</v>
      </c>
      <c r="W36" s="12">
        <v>30</v>
      </c>
      <c r="X36" s="12">
        <v>1</v>
      </c>
      <c r="Y36" s="12">
        <v>2</v>
      </c>
      <c r="Z36" s="12">
        <f t="shared" si="4"/>
        <v>48</v>
      </c>
      <c r="AA36" s="12">
        <f t="shared" si="4"/>
        <v>105</v>
      </c>
      <c r="AB36" s="12">
        <v>8539</v>
      </c>
      <c r="AC36" s="12">
        <v>7779</v>
      </c>
      <c r="AD36" s="16">
        <f t="shared" si="5"/>
        <v>8482.8196817820008</v>
      </c>
      <c r="AE36" s="16">
        <f t="shared" si="6"/>
        <v>8307.2253143691123</v>
      </c>
      <c r="AF36" s="16">
        <f t="shared" si="7"/>
        <v>8355.2253143691123</v>
      </c>
      <c r="AG36" s="16">
        <f t="shared" si="8"/>
        <v>7727.8199209020004</v>
      </c>
      <c r="AH36" s="16">
        <f t="shared" si="9"/>
        <v>7471.2562995280541</v>
      </c>
      <c r="AI36" s="16">
        <f t="shared" si="10"/>
        <v>7576.2562995280541</v>
      </c>
    </row>
    <row r="37" spans="1:35" ht="15.75" thickBot="1">
      <c r="A37" s="11" t="s">
        <v>61</v>
      </c>
      <c r="B37" s="12">
        <v>3118</v>
      </c>
      <c r="C37" s="12">
        <v>1141</v>
      </c>
      <c r="D37" s="12">
        <v>5412</v>
      </c>
      <c r="E37" s="12">
        <v>608</v>
      </c>
      <c r="F37" s="12">
        <v>326371</v>
      </c>
      <c r="G37" s="13">
        <v>3070</v>
      </c>
      <c r="H37" s="14"/>
      <c r="I37" s="12">
        <v>0</v>
      </c>
      <c r="J37" s="12">
        <v>0</v>
      </c>
      <c r="K37" s="12">
        <v>4</v>
      </c>
      <c r="L37" s="12">
        <v>0</v>
      </c>
      <c r="M37" s="12">
        <v>47568</v>
      </c>
      <c r="N37" s="15">
        <f t="shared" si="0"/>
        <v>32.645489965242739</v>
      </c>
      <c r="O37" s="15">
        <f t="shared" si="1"/>
        <v>32.395414746533341</v>
      </c>
      <c r="P37" s="15">
        <f t="shared" si="2"/>
        <v>6.4539186007399927</v>
      </c>
      <c r="Q37" s="15">
        <f t="shared" si="3"/>
        <v>6.2122523964940983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4</v>
      </c>
      <c r="X37" s="12">
        <v>0</v>
      </c>
      <c r="Y37" s="12">
        <v>0</v>
      </c>
      <c r="Z37" s="12">
        <f t="shared" si="4"/>
        <v>0</v>
      </c>
      <c r="AA37" s="12">
        <f t="shared" si="4"/>
        <v>4</v>
      </c>
      <c r="AB37" s="12">
        <v>201</v>
      </c>
      <c r="AC37" s="12">
        <v>2869</v>
      </c>
      <c r="AD37" s="16">
        <f t="shared" si="5"/>
        <v>199.67756833799999</v>
      </c>
      <c r="AE37" s="16">
        <f t="shared" si="6"/>
        <v>195.54424267340337</v>
      </c>
      <c r="AF37" s="16">
        <f t="shared" si="7"/>
        <v>195.54424267340337</v>
      </c>
      <c r="AG37" s="16">
        <f t="shared" si="8"/>
        <v>2850.1240973220001</v>
      </c>
      <c r="AH37" s="16">
        <f t="shared" si="9"/>
        <v>2755.4999772909096</v>
      </c>
      <c r="AI37" s="16">
        <f t="shared" si="10"/>
        <v>2759.4999772909096</v>
      </c>
    </row>
    <row r="38" spans="1:35" ht="15.75" thickBot="1">
      <c r="A38" s="11" t="s">
        <v>62</v>
      </c>
      <c r="B38" s="12">
        <v>3634</v>
      </c>
      <c r="C38" s="12">
        <v>1705</v>
      </c>
      <c r="D38" s="12">
        <v>6866</v>
      </c>
      <c r="E38" s="12">
        <v>1518</v>
      </c>
      <c r="F38" s="12">
        <v>269072</v>
      </c>
      <c r="G38" s="13">
        <v>8790</v>
      </c>
      <c r="H38" s="14"/>
      <c r="I38" s="12">
        <v>14</v>
      </c>
      <c r="J38" s="12">
        <v>0</v>
      </c>
      <c r="K38" s="12">
        <v>75</v>
      </c>
      <c r="L38" s="12">
        <v>0</v>
      </c>
      <c r="M38" s="12">
        <v>68585</v>
      </c>
      <c r="N38" s="15">
        <f t="shared" si="0"/>
        <v>35.570187844766835</v>
      </c>
      <c r="O38" s="15">
        <f t="shared" si="1"/>
        <v>35.150165438944946</v>
      </c>
      <c r="P38" s="15">
        <f t="shared" si="2"/>
        <v>12.816213457753154</v>
      </c>
      <c r="Q38" s="15">
        <f t="shared" si="3"/>
        <v>12.525957035746973</v>
      </c>
      <c r="R38" s="12">
        <v>12</v>
      </c>
      <c r="S38" s="12">
        <v>2</v>
      </c>
      <c r="T38" s="12">
        <v>0</v>
      </c>
      <c r="U38" s="12">
        <v>0</v>
      </c>
      <c r="V38" s="12">
        <v>53</v>
      </c>
      <c r="W38" s="12">
        <v>22</v>
      </c>
      <c r="X38" s="12">
        <v>0</v>
      </c>
      <c r="Y38" s="12">
        <v>0</v>
      </c>
      <c r="Z38" s="12">
        <f t="shared" si="4"/>
        <v>65</v>
      </c>
      <c r="AA38" s="12">
        <f t="shared" si="4"/>
        <v>24</v>
      </c>
      <c r="AB38" s="12">
        <v>4805</v>
      </c>
      <c r="AC38" s="12">
        <v>3985</v>
      </c>
      <c r="AD38" s="16">
        <f t="shared" si="5"/>
        <v>4773.3866460899999</v>
      </c>
      <c r="AE38" s="16">
        <f t="shared" si="6"/>
        <v>4674.5775425159363</v>
      </c>
      <c r="AF38" s="16">
        <f t="shared" si="7"/>
        <v>4739.5775425159363</v>
      </c>
      <c r="AG38" s="16">
        <f t="shared" si="8"/>
        <v>3958.7816409299999</v>
      </c>
      <c r="AH38" s="16">
        <f t="shared" si="9"/>
        <v>3827.3500904511238</v>
      </c>
      <c r="AI38" s="16">
        <f t="shared" si="10"/>
        <v>3851.3500904511238</v>
      </c>
    </row>
    <row r="39" spans="1:35" ht="15.75" thickBot="1">
      <c r="A39" s="11" t="s">
        <v>63</v>
      </c>
      <c r="B39" s="12">
        <v>7681</v>
      </c>
      <c r="C39" s="12">
        <v>544</v>
      </c>
      <c r="D39" s="12">
        <v>7126</v>
      </c>
      <c r="E39" s="12">
        <v>1650</v>
      </c>
      <c r="F39" s="12">
        <v>280171</v>
      </c>
      <c r="G39" s="13">
        <v>26958</v>
      </c>
      <c r="H39" s="14"/>
      <c r="I39" s="12">
        <v>45</v>
      </c>
      <c r="J39" s="12">
        <v>148</v>
      </c>
      <c r="K39" s="12">
        <v>35</v>
      </c>
      <c r="L39" s="12">
        <v>54</v>
      </c>
      <c r="M39" s="12">
        <v>98493</v>
      </c>
      <c r="N39" s="15">
        <f t="shared" si="0"/>
        <v>46.814298139630914</v>
      </c>
      <c r="O39" s="15">
        <f t="shared" si="1"/>
        <v>45.774050679123299</v>
      </c>
      <c r="P39" s="15">
        <f t="shared" si="2"/>
        <v>27.370473028540097</v>
      </c>
      <c r="Q39" s="15">
        <f t="shared" si="3"/>
        <v>26.61654033151822</v>
      </c>
      <c r="R39" s="12">
        <v>8</v>
      </c>
      <c r="S39" s="12">
        <v>37</v>
      </c>
      <c r="T39" s="12">
        <v>22</v>
      </c>
      <c r="U39" s="12">
        <v>126</v>
      </c>
      <c r="V39" s="12">
        <v>10</v>
      </c>
      <c r="W39" s="12">
        <v>25</v>
      </c>
      <c r="X39" s="12">
        <v>6</v>
      </c>
      <c r="Y39" s="12">
        <v>48</v>
      </c>
      <c r="Z39" s="12">
        <f>R39+T39+V39+X39</f>
        <v>46</v>
      </c>
      <c r="AA39" s="12">
        <f>S39+U39+W39+Y39</f>
        <v>236</v>
      </c>
      <c r="AB39" s="12">
        <v>3375</v>
      </c>
      <c r="AC39" s="12">
        <v>23583</v>
      </c>
      <c r="AD39" s="16">
        <f t="shared" si="5"/>
        <v>3352.7949907500001</v>
      </c>
      <c r="AE39" s="16">
        <f t="shared" si="6"/>
        <v>3283.3921344414748</v>
      </c>
      <c r="AF39" s="16">
        <f t="shared" si="7"/>
        <v>3329.3921344414748</v>
      </c>
      <c r="AG39" s="16">
        <f t="shared" si="8"/>
        <v>23427.841264253999</v>
      </c>
      <c r="AH39" s="16">
        <f t="shared" si="9"/>
        <v>22650.036934280764</v>
      </c>
      <c r="AI39" s="16">
        <f t="shared" si="10"/>
        <v>22886.036934280764</v>
      </c>
    </row>
    <row r="40" spans="1:35" ht="15.75" thickBot="1">
      <c r="A40" s="11" t="s">
        <v>64</v>
      </c>
      <c r="B40" s="12">
        <v>4192</v>
      </c>
      <c r="C40" s="12">
        <v>3627</v>
      </c>
      <c r="D40" s="12">
        <v>5597</v>
      </c>
      <c r="E40" s="12">
        <v>2452</v>
      </c>
      <c r="F40" s="12">
        <v>453245</v>
      </c>
      <c r="G40" s="13">
        <v>34469</v>
      </c>
      <c r="H40" s="14"/>
      <c r="I40" s="12">
        <v>0</v>
      </c>
      <c r="J40" s="12">
        <v>196</v>
      </c>
      <c r="K40" s="12">
        <v>29</v>
      </c>
      <c r="L40" s="12">
        <v>122</v>
      </c>
      <c r="M40" s="12">
        <v>149860</v>
      </c>
      <c r="N40" s="15">
        <f t="shared" si="0"/>
        <v>35.837203612260332</v>
      </c>
      <c r="O40" s="15">
        <f t="shared" si="1"/>
        <v>35.023824100669543</v>
      </c>
      <c r="P40" s="15">
        <f t="shared" si="2"/>
        <v>23.000800747364206</v>
      </c>
      <c r="Q40" s="15">
        <f t="shared" si="3"/>
        <v>22.418970681923163</v>
      </c>
      <c r="R40" s="12">
        <v>0</v>
      </c>
      <c r="S40" s="12">
        <v>0</v>
      </c>
      <c r="T40" s="12">
        <v>14</v>
      </c>
      <c r="U40" s="12">
        <v>182</v>
      </c>
      <c r="V40" s="12">
        <v>9</v>
      </c>
      <c r="W40" s="12">
        <v>20</v>
      </c>
      <c r="X40" s="12">
        <v>7</v>
      </c>
      <c r="Y40" s="12">
        <v>115</v>
      </c>
      <c r="Z40" s="12">
        <f t="shared" ref="Z40:AA49" si="11">R40+T40+V40+X40</f>
        <v>30</v>
      </c>
      <c r="AA40" s="12">
        <f t="shared" si="11"/>
        <v>317</v>
      </c>
      <c r="AB40" s="12">
        <v>11652</v>
      </c>
      <c r="AC40" s="12">
        <v>22817</v>
      </c>
      <c r="AD40" s="16">
        <f t="shared" si="5"/>
        <v>11575.338439176001</v>
      </c>
      <c r="AE40" s="16">
        <f t="shared" si="6"/>
        <v>11335.728933485057</v>
      </c>
      <c r="AF40" s="16">
        <f t="shared" si="7"/>
        <v>11365.728933485057</v>
      </c>
      <c r="AG40" s="16">
        <f t="shared" si="8"/>
        <v>22666.880978945999</v>
      </c>
      <c r="AH40" s="16">
        <f t="shared" si="9"/>
        <v>21914.340530444992</v>
      </c>
      <c r="AI40" s="16">
        <f t="shared" si="10"/>
        <v>22231.340530444992</v>
      </c>
    </row>
    <row r="41" spans="1:35" ht="15.75" thickBot="1">
      <c r="A41" s="11" t="s">
        <v>111</v>
      </c>
      <c r="B41" s="12">
        <v>20583</v>
      </c>
      <c r="C41" s="12">
        <v>19023</v>
      </c>
      <c r="D41" s="12">
        <v>29947</v>
      </c>
      <c r="E41" s="12">
        <v>12216</v>
      </c>
      <c r="F41" s="12">
        <v>2698463</v>
      </c>
      <c r="G41" s="13">
        <v>98335</v>
      </c>
      <c r="H41" s="14"/>
      <c r="I41" s="12">
        <v>1</v>
      </c>
      <c r="J41" s="12">
        <v>63</v>
      </c>
      <c r="K41" s="12">
        <v>629</v>
      </c>
      <c r="L41" s="12">
        <v>859</v>
      </c>
      <c r="M41" s="12">
        <v>581341</v>
      </c>
      <c r="N41" s="15">
        <f t="shared" si="0"/>
        <v>34.342279889657419</v>
      </c>
      <c r="O41" s="15">
        <f t="shared" si="1"/>
        <v>33.783457588327487</v>
      </c>
      <c r="P41" s="15">
        <f t="shared" si="2"/>
        <v>16.915201233011263</v>
      </c>
      <c r="Q41" s="15">
        <f t="shared" si="3"/>
        <v>16.62334788793936</v>
      </c>
      <c r="R41" s="12">
        <v>1</v>
      </c>
      <c r="S41" s="12">
        <v>0</v>
      </c>
      <c r="T41" s="12">
        <v>57</v>
      </c>
      <c r="U41" s="12">
        <v>6</v>
      </c>
      <c r="V41" s="12">
        <v>142</v>
      </c>
      <c r="W41" s="12">
        <v>487</v>
      </c>
      <c r="X41" s="12">
        <v>593</v>
      </c>
      <c r="Y41" s="12">
        <v>266</v>
      </c>
      <c r="Z41" s="12">
        <f t="shared" si="11"/>
        <v>793</v>
      </c>
      <c r="AA41" s="12">
        <f t="shared" si="11"/>
        <v>759</v>
      </c>
      <c r="AB41" s="12">
        <v>51664</v>
      </c>
      <c r="AC41" s="12">
        <v>46671</v>
      </c>
      <c r="AD41" s="16">
        <f t="shared" si="5"/>
        <v>51324.089008031995</v>
      </c>
      <c r="AE41" s="16">
        <f t="shared" si="6"/>
        <v>50261.680365565728</v>
      </c>
      <c r="AF41" s="16">
        <f t="shared" si="7"/>
        <v>51054.680365565728</v>
      </c>
      <c r="AG41" s="16">
        <f t="shared" si="8"/>
        <v>46363.939263198001</v>
      </c>
      <c r="AH41" s="16">
        <f t="shared" si="9"/>
        <v>44824.656479659825</v>
      </c>
      <c r="AI41" s="16">
        <f t="shared" si="10"/>
        <v>45583.656479659825</v>
      </c>
    </row>
    <row r="42" spans="1:35" ht="15.75" thickBot="1">
      <c r="A42" s="11" t="s">
        <v>65</v>
      </c>
      <c r="B42" s="12">
        <v>4910</v>
      </c>
      <c r="C42" s="12">
        <v>385</v>
      </c>
      <c r="D42" s="12">
        <v>4424</v>
      </c>
      <c r="E42" s="12">
        <v>1554</v>
      </c>
      <c r="F42" s="12">
        <v>322609</v>
      </c>
      <c r="G42" s="13">
        <v>10590</v>
      </c>
      <c r="H42" s="14"/>
      <c r="I42" s="12">
        <v>0</v>
      </c>
      <c r="J42" s="12">
        <v>1</v>
      </c>
      <c r="K42" s="12">
        <v>150</v>
      </c>
      <c r="L42" s="12">
        <v>75</v>
      </c>
      <c r="M42" s="12">
        <v>59472</v>
      </c>
      <c r="N42" s="15">
        <f t="shared" si="0"/>
        <v>40.758216751860814</v>
      </c>
      <c r="O42" s="15">
        <f t="shared" si="1"/>
        <v>40.16460004308081</v>
      </c>
      <c r="P42" s="15">
        <f t="shared" si="2"/>
        <v>17.806698950766748</v>
      </c>
      <c r="Q42" s="15">
        <f t="shared" si="3"/>
        <v>17.593093003353435</v>
      </c>
      <c r="R42" s="12">
        <v>0</v>
      </c>
      <c r="S42" s="12">
        <v>0</v>
      </c>
      <c r="T42" s="12">
        <v>1</v>
      </c>
      <c r="U42" s="12">
        <v>0</v>
      </c>
      <c r="V42" s="12">
        <v>66</v>
      </c>
      <c r="W42" s="12">
        <v>84</v>
      </c>
      <c r="X42" s="12">
        <v>23</v>
      </c>
      <c r="Y42" s="12">
        <v>52</v>
      </c>
      <c r="Z42" s="12">
        <f t="shared" si="11"/>
        <v>90</v>
      </c>
      <c r="AA42" s="12">
        <f t="shared" si="11"/>
        <v>136</v>
      </c>
      <c r="AB42" s="12">
        <v>5308</v>
      </c>
      <c r="AC42" s="12">
        <v>5282</v>
      </c>
      <c r="AD42" s="16">
        <f t="shared" si="5"/>
        <v>5273.0772773040007</v>
      </c>
      <c r="AE42" s="16">
        <f t="shared" si="6"/>
        <v>5163.9245776638072</v>
      </c>
      <c r="AF42" s="16">
        <f t="shared" si="7"/>
        <v>5253.9245776638072</v>
      </c>
      <c r="AG42" s="16">
        <f t="shared" si="8"/>
        <v>5247.248338116</v>
      </c>
      <c r="AH42" s="16">
        <f t="shared" si="9"/>
        <v>5073.0396932905487</v>
      </c>
      <c r="AI42" s="16">
        <f t="shared" si="10"/>
        <v>5209.0396932905487</v>
      </c>
    </row>
    <row r="43" spans="1:35" ht="15.75" thickBot="1">
      <c r="A43" s="11" t="s">
        <v>66</v>
      </c>
      <c r="B43" s="12">
        <v>112</v>
      </c>
      <c r="C43" s="12"/>
      <c r="D43" s="12">
        <v>114</v>
      </c>
      <c r="E43" s="12">
        <v>57</v>
      </c>
      <c r="F43" s="12">
        <v>21530</v>
      </c>
      <c r="G43" s="13">
        <v>161</v>
      </c>
      <c r="H43" s="14"/>
      <c r="I43" s="12"/>
      <c r="J43" s="12"/>
      <c r="K43" s="12"/>
      <c r="L43" s="12"/>
      <c r="M43" s="12">
        <v>1095</v>
      </c>
      <c r="N43" s="15">
        <f t="shared" si="0"/>
        <v>53.656012176560118</v>
      </c>
      <c r="O43" s="15">
        <f t="shared" si="1"/>
        <v>53.090218105180419</v>
      </c>
      <c r="P43" s="15">
        <f t="shared" si="2"/>
        <v>14.703196347031962</v>
      </c>
      <c r="Q43" s="15">
        <f t="shared" si="3"/>
        <v>14.137402275652274</v>
      </c>
      <c r="R43" s="12"/>
      <c r="S43" s="12"/>
      <c r="T43" s="12"/>
      <c r="U43" s="12"/>
      <c r="V43" s="12"/>
      <c r="W43" s="12"/>
      <c r="X43" s="12"/>
      <c r="Y43" s="12"/>
      <c r="Z43" s="12">
        <f t="shared" si="11"/>
        <v>0</v>
      </c>
      <c r="AA43" s="12">
        <f t="shared" si="11"/>
        <v>0</v>
      </c>
      <c r="AB43" s="12">
        <v>14</v>
      </c>
      <c r="AC43" s="12">
        <v>147</v>
      </c>
      <c r="AD43" s="16">
        <f t="shared" si="5"/>
        <v>13.907890331999999</v>
      </c>
      <c r="AE43" s="16">
        <f t="shared" si="6"/>
        <v>13.619997002127599</v>
      </c>
      <c r="AF43" s="16">
        <f t="shared" si="7"/>
        <v>13.619997002127599</v>
      </c>
      <c r="AG43" s="16">
        <f t="shared" si="8"/>
        <v>146.03284848600001</v>
      </c>
      <c r="AH43" s="16">
        <f t="shared" si="9"/>
        <v>141.18455791626479</v>
      </c>
      <c r="AI43" s="16">
        <f t="shared" si="10"/>
        <v>141.18455791626479</v>
      </c>
    </row>
    <row r="44" spans="1:35" ht="15.75" thickBot="1">
      <c r="A44" s="11" t="s">
        <v>67</v>
      </c>
      <c r="B44" s="12">
        <v>241</v>
      </c>
      <c r="C44" s="12">
        <v>19</v>
      </c>
      <c r="D44" s="12">
        <v>261</v>
      </c>
      <c r="E44" s="12">
        <v>83</v>
      </c>
      <c r="F44" s="12">
        <v>12573</v>
      </c>
      <c r="G44" s="13">
        <v>498</v>
      </c>
      <c r="H44" s="14"/>
      <c r="I44" s="12"/>
      <c r="J44" s="12"/>
      <c r="K44" s="12"/>
      <c r="L44" s="12"/>
      <c r="M44" s="12">
        <v>2391</v>
      </c>
      <c r="N44" s="15">
        <f t="shared" si="0"/>
        <v>49.595148473442073</v>
      </c>
      <c r="O44" s="15">
        <f t="shared" si="1"/>
        <v>48.895296983060568</v>
      </c>
      <c r="P44" s="15">
        <f t="shared" si="2"/>
        <v>20.828105395232122</v>
      </c>
      <c r="Q44" s="15">
        <f t="shared" si="3"/>
        <v>20.128253904850613</v>
      </c>
      <c r="R44" s="12"/>
      <c r="S44" s="12"/>
      <c r="T44" s="12"/>
      <c r="U44" s="12"/>
      <c r="V44" s="12"/>
      <c r="W44" s="12"/>
      <c r="X44" s="12"/>
      <c r="Y44" s="12"/>
      <c r="Z44" s="12">
        <f t="shared" si="11"/>
        <v>0</v>
      </c>
      <c r="AA44" s="12">
        <f t="shared" si="11"/>
        <v>0</v>
      </c>
      <c r="AB44" s="12">
        <v>239</v>
      </c>
      <c r="AC44" s="12">
        <v>259</v>
      </c>
      <c r="AD44" s="16">
        <f t="shared" si="5"/>
        <v>237.42755638200001</v>
      </c>
      <c r="AE44" s="16">
        <f t="shared" si="6"/>
        <v>232.51280596489261</v>
      </c>
      <c r="AF44" s="16">
        <f t="shared" si="7"/>
        <v>232.51280596489261</v>
      </c>
      <c r="AG44" s="16">
        <f t="shared" si="8"/>
        <v>257.29597114199998</v>
      </c>
      <c r="AH44" s="16">
        <f t="shared" si="9"/>
        <v>248.75374490008559</v>
      </c>
      <c r="AI44" s="16">
        <f t="shared" si="10"/>
        <v>248.75374490008559</v>
      </c>
    </row>
    <row r="45" spans="1:35" ht="15.75" thickBot="1">
      <c r="A45" s="11" t="s">
        <v>68</v>
      </c>
      <c r="B45" s="12">
        <v>1335</v>
      </c>
      <c r="C45" s="12">
        <v>1353</v>
      </c>
      <c r="D45" s="12">
        <v>2922</v>
      </c>
      <c r="E45" s="12">
        <v>532</v>
      </c>
      <c r="F45" s="12">
        <v>185795</v>
      </c>
      <c r="G45" s="13">
        <v>3938</v>
      </c>
      <c r="H45" s="14"/>
      <c r="I45" s="12">
        <v>0</v>
      </c>
      <c r="J45" s="12">
        <v>0</v>
      </c>
      <c r="K45" s="12">
        <v>0</v>
      </c>
      <c r="L45" s="12">
        <v>0</v>
      </c>
      <c r="M45" s="12">
        <v>25846</v>
      </c>
      <c r="N45" s="15">
        <f t="shared" si="0"/>
        <v>43.792592019396942</v>
      </c>
      <c r="O45" s="15">
        <f t="shared" si="1"/>
        <v>43.240082639353801</v>
      </c>
      <c r="P45" s="15">
        <f t="shared" si="2"/>
        <v>15.236400216667956</v>
      </c>
      <c r="Q45" s="15">
        <f t="shared" si="3"/>
        <v>14.683890836624814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f t="shared" si="11"/>
        <v>0</v>
      </c>
      <c r="AA45" s="12">
        <f t="shared" si="11"/>
        <v>0</v>
      </c>
      <c r="AB45" s="12">
        <v>1046</v>
      </c>
      <c r="AC45" s="12">
        <v>2892</v>
      </c>
      <c r="AD45" s="16">
        <f t="shared" si="5"/>
        <v>1039.118091948</v>
      </c>
      <c r="AE45" s="16">
        <f t="shared" si="6"/>
        <v>1017.6083474446764</v>
      </c>
      <c r="AF45" s="16">
        <f t="shared" si="7"/>
        <v>1017.6083474446764</v>
      </c>
      <c r="AG45" s="16">
        <f t="shared" si="8"/>
        <v>2872.9727742959999</v>
      </c>
      <c r="AH45" s="16">
        <f t="shared" si="9"/>
        <v>2777.5900781893729</v>
      </c>
      <c r="AI45" s="16">
        <f t="shared" si="10"/>
        <v>2777.5900781893729</v>
      </c>
    </row>
    <row r="46" spans="1:35" ht="15.75" thickBot="1">
      <c r="A46" s="11" t="s">
        <v>69</v>
      </c>
      <c r="B46" s="12">
        <v>2679</v>
      </c>
      <c r="C46" s="12">
        <v>8101</v>
      </c>
      <c r="D46" s="12">
        <v>5307</v>
      </c>
      <c r="E46" s="12">
        <v>1904</v>
      </c>
      <c r="F46" s="12">
        <v>506420</v>
      </c>
      <c r="G46" s="13">
        <v>22038</v>
      </c>
      <c r="H46" s="14"/>
      <c r="I46" s="12">
        <v>0</v>
      </c>
      <c r="J46" s="12">
        <v>61</v>
      </c>
      <c r="K46" s="12">
        <v>157</v>
      </c>
      <c r="L46" s="12">
        <v>735</v>
      </c>
      <c r="M46" s="12">
        <v>124206</v>
      </c>
      <c r="N46" s="15">
        <f t="shared" si="0"/>
        <v>35.713357916150052</v>
      </c>
      <c r="O46" s="15">
        <f t="shared" si="1"/>
        <v>35.120451037057542</v>
      </c>
      <c r="P46" s="15">
        <f t="shared" si="2"/>
        <v>17.743104197864838</v>
      </c>
      <c r="Q46" s="15">
        <f t="shared" si="3"/>
        <v>17.917471041458839</v>
      </c>
      <c r="R46" s="12">
        <v>0</v>
      </c>
      <c r="S46" s="12">
        <v>0</v>
      </c>
      <c r="T46" s="12">
        <v>56</v>
      </c>
      <c r="U46" s="12">
        <v>5</v>
      </c>
      <c r="V46" s="12">
        <v>53</v>
      </c>
      <c r="W46" s="12">
        <v>104</v>
      </c>
      <c r="X46" s="12">
        <v>549</v>
      </c>
      <c r="Y46" s="12">
        <v>186</v>
      </c>
      <c r="Z46" s="12">
        <f t="shared" si="11"/>
        <v>658</v>
      </c>
      <c r="AA46" s="12">
        <f t="shared" si="11"/>
        <v>295</v>
      </c>
      <c r="AB46" s="12">
        <v>10905</v>
      </c>
      <c r="AC46" s="12">
        <v>11133</v>
      </c>
      <c r="AD46" s="16">
        <f t="shared" si="5"/>
        <v>10833.25314789</v>
      </c>
      <c r="AE46" s="16">
        <f t="shared" si="6"/>
        <v>10609.004807728676</v>
      </c>
      <c r="AF46" s="16">
        <f t="shared" si="7"/>
        <v>11267.004807728676</v>
      </c>
      <c r="AG46" s="16">
        <f t="shared" si="8"/>
        <v>11059.753076154</v>
      </c>
      <c r="AH46" s="16">
        <f t="shared" si="9"/>
        <v>10692.569274025687</v>
      </c>
      <c r="AI46" s="16">
        <f t="shared" si="10"/>
        <v>10987.569274025687</v>
      </c>
    </row>
    <row r="47" spans="1:35" ht="15.75" thickBot="1">
      <c r="A47" s="11" t="s">
        <v>70</v>
      </c>
      <c r="B47" s="12">
        <v>1515</v>
      </c>
      <c r="C47" s="12">
        <v>900</v>
      </c>
      <c r="D47" s="12">
        <v>1572</v>
      </c>
      <c r="E47" s="12">
        <v>794</v>
      </c>
      <c r="F47" s="12">
        <v>241265</v>
      </c>
      <c r="G47" s="13">
        <v>7324</v>
      </c>
      <c r="H47" s="14"/>
      <c r="I47" s="12">
        <v>0</v>
      </c>
      <c r="J47" s="12">
        <v>1</v>
      </c>
      <c r="K47" s="12">
        <v>9</v>
      </c>
      <c r="L47" s="12">
        <v>12</v>
      </c>
      <c r="M47" s="12">
        <v>40062</v>
      </c>
      <c r="N47" s="15">
        <f t="shared" si="0"/>
        <v>34.285440899938429</v>
      </c>
      <c r="O47" s="15">
        <f t="shared" si="1"/>
        <v>33.62493973194303</v>
      </c>
      <c r="P47" s="15">
        <f t="shared" si="2"/>
        <v>18.281663421696372</v>
      </c>
      <c r="Q47" s="15">
        <f t="shared" si="3"/>
        <v>17.676077135633971</v>
      </c>
      <c r="R47" s="12">
        <v>0</v>
      </c>
      <c r="S47" s="12">
        <v>0</v>
      </c>
      <c r="T47" s="12">
        <v>0</v>
      </c>
      <c r="U47" s="12">
        <v>1</v>
      </c>
      <c r="V47" s="12">
        <v>0</v>
      </c>
      <c r="W47" s="12">
        <v>9</v>
      </c>
      <c r="X47" s="12">
        <v>2</v>
      </c>
      <c r="Y47" s="12">
        <v>10</v>
      </c>
      <c r="Z47" s="12">
        <f t="shared" si="11"/>
        <v>2</v>
      </c>
      <c r="AA47" s="12">
        <f t="shared" si="11"/>
        <v>20</v>
      </c>
      <c r="AB47" s="12">
        <v>2024</v>
      </c>
      <c r="AC47" s="12">
        <v>5300</v>
      </c>
      <c r="AD47" s="16">
        <f t="shared" si="5"/>
        <v>2010.683573712</v>
      </c>
      <c r="AE47" s="16">
        <f t="shared" si="6"/>
        <v>1969.0624237361615</v>
      </c>
      <c r="AF47" s="16">
        <f t="shared" si="7"/>
        <v>1971.0624237361615</v>
      </c>
      <c r="AG47" s="16">
        <f t="shared" si="8"/>
        <v>5265.1299114000003</v>
      </c>
      <c r="AH47" s="16">
        <f t="shared" si="9"/>
        <v>5090.3275983415206</v>
      </c>
      <c r="AI47" s="16">
        <f t="shared" si="10"/>
        <v>5110.3275983415206</v>
      </c>
    </row>
    <row r="48" spans="1:35" ht="15.75" thickBot="1">
      <c r="A48" s="11" t="s">
        <v>71</v>
      </c>
      <c r="B48" s="12">
        <v>2262</v>
      </c>
      <c r="C48" s="12">
        <v>3334</v>
      </c>
      <c r="D48" s="12">
        <v>5776</v>
      </c>
      <c r="E48" s="12">
        <v>1679</v>
      </c>
      <c r="F48" s="12">
        <v>232052</v>
      </c>
      <c r="G48" s="13">
        <v>11661</v>
      </c>
      <c r="H48" s="14"/>
      <c r="I48" s="12">
        <v>1</v>
      </c>
      <c r="J48" s="12">
        <v>0</v>
      </c>
      <c r="K48" s="12">
        <v>8</v>
      </c>
      <c r="L48" s="12">
        <v>0</v>
      </c>
      <c r="M48" s="12">
        <v>81938</v>
      </c>
      <c r="N48" s="15">
        <f t="shared" si="0"/>
        <v>32.05840188109709</v>
      </c>
      <c r="O48" s="15">
        <f t="shared" si="1"/>
        <v>31.579260377853164</v>
      </c>
      <c r="P48" s="15">
        <f t="shared" si="2"/>
        <v>14.23149210378579</v>
      </c>
      <c r="Q48" s="15">
        <f t="shared" si="3"/>
        <v>13.763334515209049</v>
      </c>
      <c r="R48" s="12">
        <v>1</v>
      </c>
      <c r="S48" s="12">
        <v>0</v>
      </c>
      <c r="T48" s="12">
        <v>0</v>
      </c>
      <c r="U48" s="12">
        <v>0</v>
      </c>
      <c r="V48" s="12">
        <v>0</v>
      </c>
      <c r="W48" s="12">
        <v>8</v>
      </c>
      <c r="X48" s="12">
        <v>0</v>
      </c>
      <c r="Y48" s="12">
        <v>0</v>
      </c>
      <c r="Z48" s="12">
        <f t="shared" si="11"/>
        <v>1</v>
      </c>
      <c r="AA48" s="12">
        <f t="shared" si="11"/>
        <v>8</v>
      </c>
      <c r="AB48" s="12">
        <v>5534</v>
      </c>
      <c r="AC48" s="12">
        <v>6127</v>
      </c>
      <c r="AD48" s="16">
        <f t="shared" si="5"/>
        <v>5497.5903640919996</v>
      </c>
      <c r="AE48" s="16">
        <f t="shared" si="6"/>
        <v>5383.7902435552951</v>
      </c>
      <c r="AF48" s="16">
        <f t="shared" si="7"/>
        <v>5384.7902435552951</v>
      </c>
      <c r="AG48" s="16">
        <f t="shared" si="8"/>
        <v>6086.6888617260001</v>
      </c>
      <c r="AH48" s="16">
        <f t="shared" si="9"/>
        <v>5884.6107915166967</v>
      </c>
      <c r="AI48" s="16">
        <f t="shared" si="10"/>
        <v>5892.6107915166967</v>
      </c>
    </row>
    <row r="49" spans="1:35" ht="15.75" thickBot="1">
      <c r="A49" s="11" t="s">
        <v>72</v>
      </c>
      <c r="B49" s="12">
        <v>2287</v>
      </c>
      <c r="C49" s="12">
        <v>1954</v>
      </c>
      <c r="D49" s="12">
        <v>2051</v>
      </c>
      <c r="E49" s="12">
        <v>1340</v>
      </c>
      <c r="F49" s="12">
        <v>284129</v>
      </c>
      <c r="G49" s="13">
        <v>17738</v>
      </c>
      <c r="H49" s="14"/>
      <c r="I49" s="12">
        <v>0</v>
      </c>
      <c r="J49" s="12">
        <v>0</v>
      </c>
      <c r="K49" s="12">
        <v>0</v>
      </c>
      <c r="L49" s="12">
        <v>0</v>
      </c>
      <c r="M49" s="12">
        <v>81625</v>
      </c>
      <c r="N49" s="15">
        <f t="shared" si="0"/>
        <v>33.401768249106681</v>
      </c>
      <c r="O49" s="15">
        <f t="shared" si="1"/>
        <v>32.76031668696821</v>
      </c>
      <c r="P49" s="15">
        <f t="shared" si="2"/>
        <v>21.731087289433386</v>
      </c>
      <c r="Q49" s="15">
        <f t="shared" si="3"/>
        <v>21.089635727294905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f t="shared" si="11"/>
        <v>0</v>
      </c>
      <c r="AA49" s="12">
        <f t="shared" si="11"/>
        <v>0</v>
      </c>
      <c r="AB49" s="12">
        <v>14346</v>
      </c>
      <c r="AC49" s="12">
        <v>3392</v>
      </c>
      <c r="AD49" s="16">
        <f t="shared" si="5"/>
        <v>14251.613907348001</v>
      </c>
      <c r="AE49" s="16">
        <f t="shared" si="6"/>
        <v>13956.605499465897</v>
      </c>
      <c r="AF49" s="16">
        <f t="shared" si="7"/>
        <v>13956.605499465897</v>
      </c>
      <c r="AG49" s="16">
        <f t="shared" si="8"/>
        <v>3369.6831432959998</v>
      </c>
      <c r="AH49" s="16">
        <f t="shared" si="9"/>
        <v>3257.8096629385727</v>
      </c>
      <c r="AI49" s="16">
        <f t="shared" si="10"/>
        <v>3257.8096629385727</v>
      </c>
    </row>
    <row r="50" spans="1:35" ht="15.75" thickBot="1">
      <c r="A50" s="11" t="s">
        <v>73</v>
      </c>
      <c r="B50" s="12">
        <v>1802</v>
      </c>
      <c r="C50" s="12">
        <v>1115</v>
      </c>
      <c r="D50" s="12">
        <v>1959</v>
      </c>
      <c r="E50" s="12">
        <v>1756</v>
      </c>
      <c r="F50" s="12">
        <v>291540</v>
      </c>
      <c r="G50" s="13">
        <v>11443</v>
      </c>
      <c r="H50" s="14"/>
      <c r="I50" s="12">
        <v>0</v>
      </c>
      <c r="J50" s="12">
        <v>0</v>
      </c>
      <c r="K50" s="12">
        <v>0</v>
      </c>
      <c r="L50" s="12">
        <v>0</v>
      </c>
      <c r="M50" s="12">
        <v>62101</v>
      </c>
      <c r="N50" s="15">
        <f t="shared" si="0"/>
        <v>32.235551762451486</v>
      </c>
      <c r="O50" s="15">
        <f t="shared" si="1"/>
        <v>31.667315124105478</v>
      </c>
      <c r="P50" s="15">
        <f t="shared" si="2"/>
        <v>18.426434356934671</v>
      </c>
      <c r="Q50" s="15">
        <f t="shared" si="3"/>
        <v>17.858197718588659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f>R50+T50+V50+X50</f>
        <v>0</v>
      </c>
      <c r="AA50" s="12">
        <f>S50+U50+W50+Y50</f>
        <v>0</v>
      </c>
      <c r="AB50" s="12">
        <v>8038</v>
      </c>
      <c r="AC50" s="12">
        <v>3405</v>
      </c>
      <c r="AD50" s="16">
        <f t="shared" si="5"/>
        <v>7985.1158920440002</v>
      </c>
      <c r="AE50" s="16">
        <f t="shared" si="6"/>
        <v>7819.8239930786895</v>
      </c>
      <c r="AF50" s="16">
        <f t="shared" si="7"/>
        <v>7819.8239930786895</v>
      </c>
      <c r="AG50" s="16">
        <f t="shared" si="8"/>
        <v>3382.5976128900002</v>
      </c>
      <c r="AH50" s="16">
        <f t="shared" si="9"/>
        <v>3270.2953721420522</v>
      </c>
      <c r="AI50" s="16">
        <f t="shared" si="10"/>
        <v>3270.2953721420522</v>
      </c>
    </row>
    <row r="51" spans="1:35" ht="15.75" thickBot="1">
      <c r="A51" s="11" t="s">
        <v>74</v>
      </c>
      <c r="B51" s="12">
        <v>1235</v>
      </c>
      <c r="C51" s="12">
        <v>737</v>
      </c>
      <c r="D51" s="12">
        <v>2237</v>
      </c>
      <c r="E51" s="12">
        <v>763</v>
      </c>
      <c r="F51" s="12">
        <v>194743</v>
      </c>
      <c r="G51" s="13">
        <v>4430</v>
      </c>
      <c r="H51" s="14"/>
      <c r="I51" s="12">
        <v>0</v>
      </c>
      <c r="J51" s="12">
        <v>0</v>
      </c>
      <c r="K51" s="12">
        <v>249</v>
      </c>
      <c r="L51" s="12">
        <v>0</v>
      </c>
      <c r="M51" s="12">
        <v>35035</v>
      </c>
      <c r="N51" s="15">
        <f t="shared" si="0"/>
        <v>31.25242376670948</v>
      </c>
      <c r="O51" s="15">
        <f t="shared" si="1"/>
        <v>30.785691365811914</v>
      </c>
      <c r="P51" s="15">
        <f t="shared" si="2"/>
        <v>12.644498358784073</v>
      </c>
      <c r="Q51" s="15">
        <f t="shared" si="3"/>
        <v>12.888483811461501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249</v>
      </c>
      <c r="X51" s="12">
        <v>0</v>
      </c>
      <c r="Y51" s="12">
        <v>0</v>
      </c>
      <c r="Z51" s="12">
        <f t="shared" ref="Z51:AA87" si="12">R51+T51+V51+X51</f>
        <v>0</v>
      </c>
      <c r="AA51" s="12">
        <f t="shared" si="12"/>
        <v>249</v>
      </c>
      <c r="AB51" s="12">
        <v>945</v>
      </c>
      <c r="AC51" s="12">
        <v>3485</v>
      </c>
      <c r="AD51" s="16">
        <f t="shared" si="5"/>
        <v>938.78259740999999</v>
      </c>
      <c r="AE51" s="16">
        <f t="shared" si="6"/>
        <v>919.34979764361299</v>
      </c>
      <c r="AF51" s="16">
        <f t="shared" si="7"/>
        <v>919.34979764361299</v>
      </c>
      <c r="AG51" s="16">
        <f t="shared" si="8"/>
        <v>3462.07127193</v>
      </c>
      <c r="AH51" s="16">
        <f t="shared" si="9"/>
        <v>3347.130505701924</v>
      </c>
      <c r="AI51" s="16">
        <f t="shared" si="10"/>
        <v>3596.130505701924</v>
      </c>
    </row>
    <row r="52" spans="1:35" ht="15.75" thickBot="1">
      <c r="A52" s="11" t="s">
        <v>75</v>
      </c>
      <c r="B52" s="12">
        <v>2205</v>
      </c>
      <c r="C52" s="12">
        <v>1125</v>
      </c>
      <c r="D52" s="12">
        <v>3324</v>
      </c>
      <c r="E52" s="12">
        <v>1754</v>
      </c>
      <c r="F52" s="12">
        <v>405807</v>
      </c>
      <c r="G52" s="13">
        <v>8512</v>
      </c>
      <c r="H52" s="14"/>
      <c r="I52" s="12">
        <v>0</v>
      </c>
      <c r="J52" s="12">
        <v>0</v>
      </c>
      <c r="K52" s="12">
        <v>56</v>
      </c>
      <c r="L52" s="12">
        <v>37</v>
      </c>
      <c r="M52" s="12">
        <v>67570</v>
      </c>
      <c r="N52" s="15">
        <f t="shared" si="0"/>
        <v>29.182151842533671</v>
      </c>
      <c r="O52" s="15">
        <f t="shared" si="1"/>
        <v>28.743758116207719</v>
      </c>
      <c r="P52" s="15">
        <f t="shared" si="2"/>
        <v>12.597306496966109</v>
      </c>
      <c r="Q52" s="15">
        <f t="shared" si="3"/>
        <v>12.296547815778535</v>
      </c>
      <c r="R52" s="12">
        <v>0</v>
      </c>
      <c r="S52" s="12">
        <v>0</v>
      </c>
      <c r="T52" s="12">
        <v>0</v>
      </c>
      <c r="U52" s="12">
        <v>0</v>
      </c>
      <c r="V52" s="12">
        <v>23</v>
      </c>
      <c r="W52" s="12">
        <v>33</v>
      </c>
      <c r="X52" s="12">
        <v>19</v>
      </c>
      <c r="Y52" s="12">
        <v>18</v>
      </c>
      <c r="Z52" s="12">
        <f t="shared" si="12"/>
        <v>42</v>
      </c>
      <c r="AA52" s="12">
        <f t="shared" si="12"/>
        <v>51</v>
      </c>
      <c r="AB52" s="12">
        <v>3263</v>
      </c>
      <c r="AC52" s="12">
        <v>5249</v>
      </c>
      <c r="AD52" s="16">
        <f t="shared" si="5"/>
        <v>3241.5318680939999</v>
      </c>
      <c r="AE52" s="16">
        <f t="shared" si="6"/>
        <v>3174.432158424454</v>
      </c>
      <c r="AF52" s="16">
        <f t="shared" si="7"/>
        <v>3216.432158424454</v>
      </c>
      <c r="AG52" s="16">
        <f t="shared" si="8"/>
        <v>5214.4654537619999</v>
      </c>
      <c r="AH52" s="16">
        <f t="shared" si="9"/>
        <v>5041.3452006971011</v>
      </c>
      <c r="AI52" s="16">
        <f t="shared" si="10"/>
        <v>5092.3452006971011</v>
      </c>
    </row>
    <row r="53" spans="1:35" ht="15.75" thickBot="1">
      <c r="A53" s="11" t="s">
        <v>112</v>
      </c>
      <c r="B53" s="12">
        <v>93623</v>
      </c>
      <c r="C53" s="12">
        <v>31941</v>
      </c>
      <c r="D53" s="12">
        <v>80461</v>
      </c>
      <c r="E53" s="12">
        <v>48326</v>
      </c>
      <c r="F53" s="12">
        <v>8410138</v>
      </c>
      <c r="G53" s="13">
        <v>171355</v>
      </c>
      <c r="H53" s="14"/>
      <c r="I53" s="12">
        <v>568</v>
      </c>
      <c r="J53" s="12">
        <v>675</v>
      </c>
      <c r="K53" s="12">
        <v>1126</v>
      </c>
      <c r="L53" s="12">
        <v>133</v>
      </c>
      <c r="M53" s="12">
        <v>1118651</v>
      </c>
      <c r="N53" s="15">
        <f t="shared" si="0"/>
        <v>43.291034171217532</v>
      </c>
      <c r="O53" s="15">
        <f t="shared" si="1"/>
        <v>42.835768147452065</v>
      </c>
      <c r="P53" s="15">
        <f t="shared" si="2"/>
        <v>15.318003559644607</v>
      </c>
      <c r="Q53" s="15">
        <f t="shared" si="3"/>
        <v>15.08639978621458</v>
      </c>
      <c r="R53" s="12">
        <v>528</v>
      </c>
      <c r="S53" s="12">
        <v>40</v>
      </c>
      <c r="T53" s="12">
        <v>582</v>
      </c>
      <c r="U53" s="12">
        <v>93</v>
      </c>
      <c r="V53" s="12">
        <v>1042</v>
      </c>
      <c r="W53" s="12">
        <v>84</v>
      </c>
      <c r="X53" s="12">
        <v>111</v>
      </c>
      <c r="Y53" s="12">
        <v>22</v>
      </c>
      <c r="Z53" s="12">
        <f t="shared" si="12"/>
        <v>2263</v>
      </c>
      <c r="AA53" s="12">
        <f t="shared" si="12"/>
        <v>239</v>
      </c>
      <c r="AB53" s="12">
        <v>135782</v>
      </c>
      <c r="AC53" s="12">
        <v>35573</v>
      </c>
      <c r="AD53" s="16">
        <f t="shared" si="5"/>
        <v>134888.654647116</v>
      </c>
      <c r="AE53" s="16">
        <f t="shared" si="6"/>
        <v>132096.45949592069</v>
      </c>
      <c r="AF53" s="16">
        <f t="shared" si="7"/>
        <v>134359.45949592069</v>
      </c>
      <c r="AG53" s="16">
        <f t="shared" si="8"/>
        <v>35338.955912874</v>
      </c>
      <c r="AH53" s="16">
        <f t="shared" si="9"/>
        <v>34165.702576566582</v>
      </c>
      <c r="AI53" s="16">
        <f t="shared" si="10"/>
        <v>34404.702576566582</v>
      </c>
    </row>
    <row r="54" spans="1:35" ht="15.75" thickBot="1">
      <c r="A54" s="11" t="s">
        <v>76</v>
      </c>
      <c r="B54" s="12">
        <v>1319</v>
      </c>
      <c r="C54" s="12">
        <v>72</v>
      </c>
      <c r="D54" s="12">
        <v>1437</v>
      </c>
      <c r="E54" s="12">
        <v>491</v>
      </c>
      <c r="F54" s="12">
        <v>78004</v>
      </c>
      <c r="G54" s="13">
        <v>749</v>
      </c>
      <c r="H54" s="14"/>
      <c r="I54" s="12">
        <v>0</v>
      </c>
      <c r="J54" s="12">
        <v>0</v>
      </c>
      <c r="K54" s="12">
        <v>11</v>
      </c>
      <c r="L54" s="12">
        <v>0</v>
      </c>
      <c r="M54" s="12">
        <v>13010</v>
      </c>
      <c r="N54" s="15">
        <f t="shared" si="0"/>
        <v>35.34993594670766</v>
      </c>
      <c r="O54" s="15">
        <f t="shared" si="1"/>
        <v>35.127715869761865</v>
      </c>
      <c r="P54" s="15">
        <f t="shared" si="2"/>
        <v>5.7571099154496537</v>
      </c>
      <c r="Q54" s="15">
        <f t="shared" si="3"/>
        <v>5.6194401843916344</v>
      </c>
      <c r="R54" s="12">
        <v>0</v>
      </c>
      <c r="S54" s="12">
        <v>0</v>
      </c>
      <c r="T54" s="12">
        <v>0</v>
      </c>
      <c r="U54" s="12">
        <v>0</v>
      </c>
      <c r="V54" s="12">
        <v>6</v>
      </c>
      <c r="W54" s="12">
        <v>5</v>
      </c>
      <c r="X54" s="12">
        <v>0</v>
      </c>
      <c r="Y54" s="12">
        <v>0</v>
      </c>
      <c r="Z54" s="12">
        <f t="shared" si="12"/>
        <v>6</v>
      </c>
      <c r="AA54" s="12">
        <f t="shared" si="12"/>
        <v>5</v>
      </c>
      <c r="AB54" s="12">
        <v>58</v>
      </c>
      <c r="AC54" s="12">
        <v>691</v>
      </c>
      <c r="AD54" s="16">
        <f t="shared" si="5"/>
        <v>57.618402803999999</v>
      </c>
      <c r="AE54" s="16">
        <f t="shared" si="6"/>
        <v>56.425701865957194</v>
      </c>
      <c r="AF54" s="16">
        <f t="shared" si="7"/>
        <v>62.425701865957194</v>
      </c>
      <c r="AG54" s="16">
        <f t="shared" si="8"/>
        <v>686.45372995800005</v>
      </c>
      <c r="AH54" s="16">
        <f t="shared" si="9"/>
        <v>663.66346612339441</v>
      </c>
      <c r="AI54" s="16">
        <f t="shared" si="10"/>
        <v>668.66346612339441</v>
      </c>
    </row>
    <row r="55" spans="1:35" ht="15.75" thickBot="1">
      <c r="A55" s="11" t="s">
        <v>77</v>
      </c>
      <c r="B55" s="12">
        <v>4761</v>
      </c>
      <c r="C55" s="12">
        <v>850</v>
      </c>
      <c r="D55" s="12">
        <v>7444</v>
      </c>
      <c r="E55" s="12">
        <v>1225</v>
      </c>
      <c r="F55" s="12">
        <v>529875</v>
      </c>
      <c r="G55" s="13">
        <v>3078</v>
      </c>
      <c r="H55" s="14"/>
      <c r="I55" s="12">
        <v>0</v>
      </c>
      <c r="J55" s="12">
        <v>0</v>
      </c>
      <c r="K55" s="12">
        <v>0</v>
      </c>
      <c r="L55" s="12">
        <v>3</v>
      </c>
      <c r="M55" s="12">
        <v>55022</v>
      </c>
      <c r="N55" s="15">
        <f t="shared" si="0"/>
        <v>37.972992621133365</v>
      </c>
      <c r="O55" s="15">
        <f t="shared" si="1"/>
        <v>37.754166910019315</v>
      </c>
      <c r="P55" s="15">
        <f t="shared" si="2"/>
        <v>5.5941259859692485</v>
      </c>
      <c r="Q55" s="15">
        <f t="shared" si="3"/>
        <v>5.3807526393639362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1</v>
      </c>
      <c r="Y55" s="12">
        <v>2</v>
      </c>
      <c r="Z55" s="12">
        <f t="shared" si="12"/>
        <v>1</v>
      </c>
      <c r="AA55" s="12">
        <f t="shared" si="12"/>
        <v>2</v>
      </c>
      <c r="AB55" s="12">
        <v>110</v>
      </c>
      <c r="AC55" s="12">
        <v>2968</v>
      </c>
      <c r="AD55" s="16">
        <f t="shared" si="5"/>
        <v>109.27628118000001</v>
      </c>
      <c r="AE55" s="16">
        <f t="shared" si="6"/>
        <v>107.014262159574</v>
      </c>
      <c r="AF55" s="16">
        <f t="shared" si="7"/>
        <v>108.014262159574</v>
      </c>
      <c r="AG55" s="16">
        <f t="shared" si="8"/>
        <v>2948.4727503839999</v>
      </c>
      <c r="AH55" s="16">
        <f t="shared" si="9"/>
        <v>2850.5834550712511</v>
      </c>
      <c r="AI55" s="16">
        <f t="shared" si="10"/>
        <v>2852.5834550712511</v>
      </c>
    </row>
    <row r="56" spans="1:35" ht="15.75" thickBot="1">
      <c r="A56" s="11" t="s">
        <v>78</v>
      </c>
      <c r="B56" s="12">
        <v>5507</v>
      </c>
      <c r="C56" s="12">
        <v>1183</v>
      </c>
      <c r="D56" s="12">
        <v>5557</v>
      </c>
      <c r="E56" s="12">
        <v>3328</v>
      </c>
      <c r="F56" s="12">
        <v>727729</v>
      </c>
      <c r="G56" s="13">
        <v>4596</v>
      </c>
      <c r="H56" s="14"/>
      <c r="I56" s="12">
        <v>0</v>
      </c>
      <c r="J56" s="12">
        <v>0</v>
      </c>
      <c r="K56" s="12">
        <v>17</v>
      </c>
      <c r="L56" s="12">
        <v>5</v>
      </c>
      <c r="M56" s="12">
        <v>58145</v>
      </c>
      <c r="N56" s="15">
        <f t="shared" si="0"/>
        <v>43.072537048184131</v>
      </c>
      <c r="O56" s="15">
        <f t="shared" si="1"/>
        <v>42.805600391608024</v>
      </c>
      <c r="P56" s="15">
        <f t="shared" si="2"/>
        <v>7.904376988563075</v>
      </c>
      <c r="Q56" s="15">
        <f t="shared" si="3"/>
        <v>7.6752767753612892</v>
      </c>
      <c r="R56" s="12">
        <v>0</v>
      </c>
      <c r="S56" s="12">
        <v>0</v>
      </c>
      <c r="T56" s="12">
        <v>0</v>
      </c>
      <c r="U56" s="12">
        <v>0</v>
      </c>
      <c r="V56" s="12">
        <v>9</v>
      </c>
      <c r="W56" s="12">
        <v>8</v>
      </c>
      <c r="X56" s="12">
        <v>4</v>
      </c>
      <c r="Y56" s="12">
        <v>1</v>
      </c>
      <c r="Z56" s="12">
        <f t="shared" si="12"/>
        <v>13</v>
      </c>
      <c r="AA56" s="12">
        <f t="shared" si="12"/>
        <v>9</v>
      </c>
      <c r="AB56" s="12">
        <v>2143</v>
      </c>
      <c r="AC56" s="12">
        <v>2453</v>
      </c>
      <c r="AD56" s="16">
        <f t="shared" si="5"/>
        <v>2128.900641534</v>
      </c>
      <c r="AE56" s="16">
        <f t="shared" si="6"/>
        <v>2084.8323982542461</v>
      </c>
      <c r="AF56" s="16">
        <f t="shared" si="7"/>
        <v>2097.8323982542461</v>
      </c>
      <c r="AG56" s="16">
        <f t="shared" si="8"/>
        <v>2436.8610703140002</v>
      </c>
      <c r="AH56" s="16">
        <f t="shared" si="9"/>
        <v>2355.9572827795755</v>
      </c>
      <c r="AI56" s="16">
        <f t="shared" si="10"/>
        <v>2364.9572827795755</v>
      </c>
    </row>
    <row r="57" spans="1:35" ht="15.75" thickBot="1">
      <c r="A57" s="11" t="s">
        <v>79</v>
      </c>
      <c r="B57" s="12">
        <v>2260</v>
      </c>
      <c r="C57" s="12">
        <v>762</v>
      </c>
      <c r="D57" s="12">
        <v>1767</v>
      </c>
      <c r="E57" s="12">
        <v>1582</v>
      </c>
      <c r="F57" s="12">
        <v>575590</v>
      </c>
      <c r="G57" s="13">
        <v>8165</v>
      </c>
      <c r="H57" s="14"/>
      <c r="I57" s="12">
        <v>0</v>
      </c>
      <c r="J57" s="12">
        <v>6</v>
      </c>
      <c r="K57" s="12">
        <v>7</v>
      </c>
      <c r="L57" s="12">
        <v>0</v>
      </c>
      <c r="M57" s="12">
        <v>63244</v>
      </c>
      <c r="N57" s="15">
        <f t="shared" si="0"/>
        <v>29.071954124765458</v>
      </c>
      <c r="O57" s="15">
        <f t="shared" si="1"/>
        <v>28.662172859964663</v>
      </c>
      <c r="P57" s="15">
        <f t="shared" si="2"/>
        <v>12.910315603061159</v>
      </c>
      <c r="Q57" s="15">
        <f t="shared" si="3"/>
        <v>12.521089647854952</v>
      </c>
      <c r="R57" s="12">
        <v>0</v>
      </c>
      <c r="S57" s="12">
        <v>0</v>
      </c>
      <c r="T57" s="12">
        <v>0</v>
      </c>
      <c r="U57" s="12">
        <v>6</v>
      </c>
      <c r="V57" s="12">
        <v>0</v>
      </c>
      <c r="W57" s="12">
        <v>7</v>
      </c>
      <c r="X57" s="12">
        <v>0</v>
      </c>
      <c r="Y57" s="12">
        <v>0</v>
      </c>
      <c r="Z57" s="12">
        <f t="shared" si="12"/>
        <v>0</v>
      </c>
      <c r="AA57" s="12">
        <f t="shared" si="12"/>
        <v>13</v>
      </c>
      <c r="AB57" s="12">
        <v>5142</v>
      </c>
      <c r="AC57" s="12">
        <v>3023</v>
      </c>
      <c r="AD57" s="16">
        <f t="shared" si="5"/>
        <v>5108.1694347960001</v>
      </c>
      <c r="AE57" s="16">
        <f t="shared" si="6"/>
        <v>5002.4303274957228</v>
      </c>
      <c r="AF57" s="16">
        <f t="shared" si="7"/>
        <v>5002.4303274957228</v>
      </c>
      <c r="AG57" s="16">
        <f t="shared" si="8"/>
        <v>3003.1108909740001</v>
      </c>
      <c r="AH57" s="16">
        <f t="shared" si="9"/>
        <v>2903.4076093936633</v>
      </c>
      <c r="AI57" s="16">
        <f t="shared" si="10"/>
        <v>2916.4076093936633</v>
      </c>
    </row>
    <row r="58" spans="1:35" ht="15.75" thickBot="1">
      <c r="A58" s="11" t="s">
        <v>80</v>
      </c>
      <c r="B58" s="12">
        <v>1115</v>
      </c>
      <c r="C58" s="12">
        <v>1007</v>
      </c>
      <c r="D58" s="12">
        <v>2951</v>
      </c>
      <c r="E58" s="12">
        <v>799</v>
      </c>
      <c r="F58" s="12">
        <v>311109</v>
      </c>
      <c r="G58" s="13">
        <v>5156</v>
      </c>
      <c r="H58" s="14"/>
      <c r="I58" s="12">
        <v>2</v>
      </c>
      <c r="J58" s="12">
        <v>0</v>
      </c>
      <c r="K58" s="12">
        <v>44</v>
      </c>
      <c r="L58" s="12">
        <v>2</v>
      </c>
      <c r="M58" s="12">
        <v>49158</v>
      </c>
      <c r="N58" s="15">
        <f t="shared" si="0"/>
        <v>26.750600105781359</v>
      </c>
      <c r="O58" s="15">
        <f t="shared" si="1"/>
        <v>26.399798707445431</v>
      </c>
      <c r="P58" s="15">
        <f t="shared" si="2"/>
        <v>10.488628504007485</v>
      </c>
      <c r="Q58" s="15">
        <f t="shared" si="3"/>
        <v>10.235471436197619</v>
      </c>
      <c r="R58" s="12">
        <v>2</v>
      </c>
      <c r="S58" s="12">
        <v>0</v>
      </c>
      <c r="T58" s="12">
        <v>0</v>
      </c>
      <c r="U58" s="12">
        <v>0</v>
      </c>
      <c r="V58" s="12">
        <v>37</v>
      </c>
      <c r="W58" s="12">
        <v>7</v>
      </c>
      <c r="X58" s="12">
        <v>0</v>
      </c>
      <c r="Y58" s="12">
        <v>2</v>
      </c>
      <c r="Z58" s="12">
        <f t="shared" si="12"/>
        <v>39</v>
      </c>
      <c r="AA58" s="12">
        <f t="shared" si="12"/>
        <v>9</v>
      </c>
      <c r="AB58" s="12">
        <v>2539</v>
      </c>
      <c r="AC58" s="12">
        <v>2617</v>
      </c>
      <c r="AD58" s="16">
        <f t="shared" si="5"/>
        <v>2522.2952537820001</v>
      </c>
      <c r="AE58" s="16">
        <f t="shared" si="6"/>
        <v>2470.0837420287125</v>
      </c>
      <c r="AF58" s="16">
        <f t="shared" si="7"/>
        <v>2509.0837420287125</v>
      </c>
      <c r="AG58" s="16">
        <f t="shared" si="8"/>
        <v>2599.7820713459996</v>
      </c>
      <c r="AH58" s="16">
        <f t="shared" si="9"/>
        <v>2513.4693065773122</v>
      </c>
      <c r="AI58" s="16">
        <f t="shared" si="10"/>
        <v>2522.4693065773122</v>
      </c>
    </row>
    <row r="59" spans="1:35" ht="15.75" thickBot="1">
      <c r="A59" s="11" t="s">
        <v>81</v>
      </c>
      <c r="B59" s="12">
        <v>3192</v>
      </c>
      <c r="C59" s="12">
        <v>3509</v>
      </c>
      <c r="D59" s="12">
        <v>4052</v>
      </c>
      <c r="E59" s="12">
        <v>1955</v>
      </c>
      <c r="F59" s="12">
        <v>522431</v>
      </c>
      <c r="G59" s="13">
        <v>13058</v>
      </c>
      <c r="H59" s="14"/>
      <c r="I59" s="12">
        <v>0</v>
      </c>
      <c r="J59" s="12">
        <v>86</v>
      </c>
      <c r="K59" s="12">
        <v>18</v>
      </c>
      <c r="L59" s="12">
        <v>0</v>
      </c>
      <c r="M59" s="12">
        <v>59930</v>
      </c>
      <c r="N59" s="15">
        <f t="shared" si="0"/>
        <v>48.978597252349964</v>
      </c>
      <c r="O59" s="15">
        <f t="shared" si="1"/>
        <v>48.283809290555588</v>
      </c>
      <c r="P59" s="15">
        <f t="shared" si="2"/>
        <v>21.788753545803438</v>
      </c>
      <c r="Q59" s="15">
        <f t="shared" si="3"/>
        <v>21.267501375766113</v>
      </c>
      <c r="R59" s="12">
        <v>0</v>
      </c>
      <c r="S59" s="12">
        <v>0</v>
      </c>
      <c r="T59" s="12">
        <v>74</v>
      </c>
      <c r="U59" s="12">
        <v>12</v>
      </c>
      <c r="V59" s="12">
        <v>3</v>
      </c>
      <c r="W59" s="12">
        <v>15</v>
      </c>
      <c r="X59" s="12">
        <v>0</v>
      </c>
      <c r="Y59" s="12">
        <v>0</v>
      </c>
      <c r="Z59" s="12">
        <f t="shared" si="12"/>
        <v>77</v>
      </c>
      <c r="AA59" s="12">
        <f t="shared" si="12"/>
        <v>27</v>
      </c>
      <c r="AB59" s="12">
        <v>8069</v>
      </c>
      <c r="AC59" s="12">
        <v>4989</v>
      </c>
      <c r="AD59" s="16">
        <f t="shared" si="5"/>
        <v>8015.911934922</v>
      </c>
      <c r="AE59" s="16">
        <f t="shared" si="6"/>
        <v>7849.9825578691143</v>
      </c>
      <c r="AF59" s="16">
        <f t="shared" si="7"/>
        <v>7926.9825578691143</v>
      </c>
      <c r="AG59" s="16">
        <f t="shared" si="8"/>
        <v>4956.1760618819999</v>
      </c>
      <c r="AH59" s="16">
        <f t="shared" si="9"/>
        <v>4791.6310166275171</v>
      </c>
      <c r="AI59" s="16">
        <f t="shared" si="10"/>
        <v>4818.6310166275171</v>
      </c>
    </row>
    <row r="60" spans="1:35" ht="15.75" thickBot="1">
      <c r="A60" s="11" t="s">
        <v>82</v>
      </c>
      <c r="B60" s="12">
        <v>3786</v>
      </c>
      <c r="C60" s="12">
        <v>814</v>
      </c>
      <c r="D60" s="12">
        <v>3484</v>
      </c>
      <c r="E60" s="12">
        <v>1731</v>
      </c>
      <c r="F60" s="12">
        <v>338305</v>
      </c>
      <c r="G60" s="13">
        <v>19642</v>
      </c>
      <c r="H60" s="14"/>
      <c r="I60" s="12">
        <v>240</v>
      </c>
      <c r="J60" s="12">
        <v>247</v>
      </c>
      <c r="K60" s="12">
        <v>136</v>
      </c>
      <c r="L60" s="12">
        <v>12</v>
      </c>
      <c r="M60" s="12">
        <v>80653</v>
      </c>
      <c r="N60" s="15">
        <f t="shared" si="0"/>
        <v>40.106836282180041</v>
      </c>
      <c r="O60" s="15">
        <f t="shared" si="1"/>
        <v>39.391682934268793</v>
      </c>
      <c r="P60" s="15">
        <f t="shared" si="2"/>
        <v>24.35371281911398</v>
      </c>
      <c r="Q60" s="15">
        <f t="shared" si="3"/>
        <v>24.425882943361248</v>
      </c>
      <c r="R60" s="12">
        <v>237</v>
      </c>
      <c r="S60" s="12">
        <v>3</v>
      </c>
      <c r="T60" s="12">
        <v>241</v>
      </c>
      <c r="U60" s="12">
        <v>6</v>
      </c>
      <c r="V60" s="12">
        <v>135</v>
      </c>
      <c r="W60" s="12">
        <v>1</v>
      </c>
      <c r="X60" s="12">
        <v>12</v>
      </c>
      <c r="Y60" s="12">
        <v>0</v>
      </c>
      <c r="Z60" s="12">
        <f t="shared" si="12"/>
        <v>625</v>
      </c>
      <c r="AA60" s="12">
        <f t="shared" si="12"/>
        <v>10</v>
      </c>
      <c r="AB60" s="12">
        <v>16127</v>
      </c>
      <c r="AC60" s="12">
        <v>3515</v>
      </c>
      <c r="AD60" s="16">
        <f t="shared" si="5"/>
        <v>16020.896241726001</v>
      </c>
      <c r="AE60" s="16">
        <f t="shared" si="6"/>
        <v>15689.263689522271</v>
      </c>
      <c r="AF60" s="16">
        <f t="shared" si="7"/>
        <v>16314.263689522271</v>
      </c>
      <c r="AG60" s="16">
        <f t="shared" si="8"/>
        <v>3491.8738940700005</v>
      </c>
      <c r="AH60" s="16">
        <f t="shared" si="9"/>
        <v>3375.9436807868765</v>
      </c>
      <c r="AI60" s="16">
        <f t="shared" si="10"/>
        <v>3385.9436807868765</v>
      </c>
    </row>
    <row r="61" spans="1:35" ht="15.75" thickBot="1">
      <c r="A61" s="11" t="s">
        <v>83</v>
      </c>
      <c r="B61" s="12">
        <v>39624</v>
      </c>
      <c r="C61" s="12">
        <v>4271</v>
      </c>
      <c r="D61" s="12">
        <v>11721</v>
      </c>
      <c r="E61" s="12">
        <v>21892</v>
      </c>
      <c r="F61" s="12">
        <v>2261776</v>
      </c>
      <c r="G61" s="13">
        <v>32274</v>
      </c>
      <c r="H61" s="14"/>
      <c r="I61" s="12">
        <v>69</v>
      </c>
      <c r="J61" s="12">
        <v>97</v>
      </c>
      <c r="K61" s="12">
        <v>230</v>
      </c>
      <c r="L61" s="12">
        <v>0</v>
      </c>
      <c r="M61" s="12">
        <v>225425</v>
      </c>
      <c r="N61" s="15">
        <f t="shared" si="0"/>
        <v>55.564603156999738</v>
      </c>
      <c r="O61" s="15">
        <f t="shared" si="1"/>
        <v>55.160903415330672</v>
      </c>
      <c r="P61" s="15">
        <f t="shared" si="2"/>
        <v>14.316956859265831</v>
      </c>
      <c r="Q61" s="15">
        <f t="shared" si="3"/>
        <v>14.088925299919048</v>
      </c>
      <c r="R61" s="12">
        <v>65</v>
      </c>
      <c r="S61" s="12">
        <v>4</v>
      </c>
      <c r="T61" s="12">
        <v>73</v>
      </c>
      <c r="U61" s="12">
        <v>24</v>
      </c>
      <c r="V61" s="12">
        <v>228</v>
      </c>
      <c r="W61" s="12">
        <v>2</v>
      </c>
      <c r="X61" s="12">
        <v>0</v>
      </c>
      <c r="Y61" s="12">
        <v>0</v>
      </c>
      <c r="Z61" s="12">
        <f t="shared" si="12"/>
        <v>366</v>
      </c>
      <c r="AA61" s="12">
        <f t="shared" si="12"/>
        <v>30</v>
      </c>
      <c r="AB61" s="12">
        <v>29534</v>
      </c>
      <c r="AC61" s="12">
        <v>2740</v>
      </c>
      <c r="AD61" s="16">
        <f t="shared" si="5"/>
        <v>29339.688076091999</v>
      </c>
      <c r="AE61" s="16">
        <f t="shared" si="6"/>
        <v>28732.356532916892</v>
      </c>
      <c r="AF61" s="16">
        <f t="shared" si="7"/>
        <v>29098.356532916892</v>
      </c>
      <c r="AG61" s="16">
        <f t="shared" si="8"/>
        <v>2721.9728221200003</v>
      </c>
      <c r="AH61" s="16">
        <f t="shared" si="9"/>
        <v>2631.6033244256164</v>
      </c>
      <c r="AI61" s="16">
        <f t="shared" si="10"/>
        <v>2661.6033244256164</v>
      </c>
    </row>
    <row r="62" spans="1:35" ht="15.75" thickBot="1">
      <c r="A62" s="11" t="s">
        <v>84</v>
      </c>
      <c r="B62" s="12">
        <v>6394</v>
      </c>
      <c r="C62" s="12">
        <v>3689</v>
      </c>
      <c r="D62" s="12">
        <v>15193</v>
      </c>
      <c r="E62" s="12">
        <v>3933</v>
      </c>
      <c r="F62" s="12">
        <v>888897</v>
      </c>
      <c r="G62" s="13">
        <v>14533</v>
      </c>
      <c r="H62" s="14"/>
      <c r="I62" s="12">
        <v>36</v>
      </c>
      <c r="J62" s="12">
        <v>127</v>
      </c>
      <c r="K62" s="12">
        <v>154</v>
      </c>
      <c r="L62" s="12">
        <v>80</v>
      </c>
      <c r="M62" s="12">
        <v>138945</v>
      </c>
      <c r="N62" s="15">
        <f t="shared" si="0"/>
        <v>36.032228579653818</v>
      </c>
      <c r="O62" s="15">
        <f t="shared" si="1"/>
        <v>35.735696463602316</v>
      </c>
      <c r="P62" s="15">
        <f t="shared" si="2"/>
        <v>10.459534348123359</v>
      </c>
      <c r="Q62" s="15">
        <f t="shared" si="3"/>
        <v>10.44872679934668</v>
      </c>
      <c r="R62" s="12">
        <v>36</v>
      </c>
      <c r="S62" s="12">
        <v>0</v>
      </c>
      <c r="T62" s="12">
        <v>127</v>
      </c>
      <c r="U62" s="12">
        <v>0</v>
      </c>
      <c r="V62" s="12">
        <v>153</v>
      </c>
      <c r="W62" s="12">
        <v>1</v>
      </c>
      <c r="X62" s="12">
        <v>78</v>
      </c>
      <c r="Y62" s="12">
        <v>2</v>
      </c>
      <c r="Z62" s="12">
        <f t="shared" si="12"/>
        <v>394</v>
      </c>
      <c r="AA62" s="12">
        <f t="shared" si="12"/>
        <v>3</v>
      </c>
      <c r="AB62" s="12">
        <v>13120</v>
      </c>
      <c r="AC62" s="12">
        <v>1413</v>
      </c>
      <c r="AD62" s="16">
        <f t="shared" si="5"/>
        <v>13033.68008256</v>
      </c>
      <c r="AE62" s="16">
        <f t="shared" si="6"/>
        <v>12763.882904851007</v>
      </c>
      <c r="AF62" s="16">
        <f t="shared" si="7"/>
        <v>13157.882904851007</v>
      </c>
      <c r="AG62" s="16">
        <f t="shared" si="8"/>
        <v>1403.7035027940001</v>
      </c>
      <c r="AH62" s="16">
        <f t="shared" si="9"/>
        <v>1357.1005465012393</v>
      </c>
      <c r="AI62" s="16">
        <f t="shared" si="10"/>
        <v>1360.1005465012393</v>
      </c>
    </row>
    <row r="63" spans="1:35" ht="15.75" thickBot="1">
      <c r="A63" s="11" t="s">
        <v>85</v>
      </c>
      <c r="B63" s="12">
        <v>11448</v>
      </c>
      <c r="C63" s="12">
        <v>9883</v>
      </c>
      <c r="D63" s="12">
        <v>13070</v>
      </c>
      <c r="E63" s="12">
        <v>5084</v>
      </c>
      <c r="F63" s="12">
        <v>910694</v>
      </c>
      <c r="G63" s="13">
        <v>21368</v>
      </c>
      <c r="H63" s="14"/>
      <c r="I63" s="12">
        <v>173</v>
      </c>
      <c r="J63" s="12">
        <v>15</v>
      </c>
      <c r="K63" s="12">
        <v>16</v>
      </c>
      <c r="L63" s="12">
        <v>0</v>
      </c>
      <c r="M63" s="12">
        <v>143763</v>
      </c>
      <c r="N63" s="15">
        <f t="shared" si="0"/>
        <v>46.693720451947534</v>
      </c>
      <c r="O63" s="15">
        <f t="shared" si="1"/>
        <v>46.261951918113112</v>
      </c>
      <c r="P63" s="15">
        <f t="shared" si="2"/>
        <v>14.863351488213238</v>
      </c>
      <c r="Q63" s="15">
        <f t="shared" si="3"/>
        <v>14.573483165142362</v>
      </c>
      <c r="R63" s="12">
        <v>151</v>
      </c>
      <c r="S63" s="12">
        <v>22</v>
      </c>
      <c r="T63" s="12">
        <v>15</v>
      </c>
      <c r="U63" s="12">
        <v>0</v>
      </c>
      <c r="V63" s="12">
        <v>11</v>
      </c>
      <c r="W63" s="12">
        <v>5</v>
      </c>
      <c r="X63" s="12">
        <v>0</v>
      </c>
      <c r="Y63" s="12">
        <v>0</v>
      </c>
      <c r="Z63" s="12">
        <f t="shared" si="12"/>
        <v>177</v>
      </c>
      <c r="AA63" s="12">
        <f t="shared" si="12"/>
        <v>27</v>
      </c>
      <c r="AB63" s="12">
        <v>18088</v>
      </c>
      <c r="AC63" s="12">
        <v>3280</v>
      </c>
      <c r="AD63" s="16">
        <f t="shared" si="5"/>
        <v>17968.994308944002</v>
      </c>
      <c r="AE63" s="16">
        <f t="shared" si="6"/>
        <v>17597.036126748859</v>
      </c>
      <c r="AF63" s="16">
        <f t="shared" si="7"/>
        <v>17774.036126748859</v>
      </c>
      <c r="AG63" s="16">
        <f t="shared" si="8"/>
        <v>3258.4200206400001</v>
      </c>
      <c r="AH63" s="16">
        <f t="shared" si="9"/>
        <v>3150.2404759547521</v>
      </c>
      <c r="AI63" s="16">
        <f t="shared" si="10"/>
        <v>3177.2404759547521</v>
      </c>
    </row>
    <row r="64" spans="1:35" ht="15.75" thickBot="1">
      <c r="A64" s="11" t="s">
        <v>86</v>
      </c>
      <c r="B64" s="12">
        <v>7983</v>
      </c>
      <c r="C64" s="12">
        <v>2025</v>
      </c>
      <c r="D64" s="12">
        <v>7208</v>
      </c>
      <c r="E64" s="12">
        <v>4269</v>
      </c>
      <c r="F64" s="12">
        <v>776577</v>
      </c>
      <c r="G64" s="13">
        <v>20630</v>
      </c>
      <c r="H64" s="14"/>
      <c r="I64" s="12">
        <v>48</v>
      </c>
      <c r="J64" s="12">
        <v>95</v>
      </c>
      <c r="K64" s="12">
        <v>30</v>
      </c>
      <c r="L64" s="12">
        <v>31</v>
      </c>
      <c r="M64" s="12">
        <v>125983</v>
      </c>
      <c r="N64" s="15">
        <f t="shared" si="0"/>
        <v>37.700467523396014</v>
      </c>
      <c r="O64" s="15">
        <f t="shared" si="1"/>
        <v>37.203605287445818</v>
      </c>
      <c r="P64" s="15">
        <f t="shared" si="2"/>
        <v>16.375225228800712</v>
      </c>
      <c r="Q64" s="15">
        <f t="shared" si="3"/>
        <v>16.040289601996193</v>
      </c>
      <c r="R64" s="12">
        <v>37</v>
      </c>
      <c r="S64" s="12">
        <v>11</v>
      </c>
      <c r="T64" s="12">
        <v>52</v>
      </c>
      <c r="U64" s="12">
        <v>43</v>
      </c>
      <c r="V64" s="12">
        <v>21</v>
      </c>
      <c r="W64" s="12">
        <v>9</v>
      </c>
      <c r="X64" s="12">
        <v>16</v>
      </c>
      <c r="Y64" s="12">
        <v>15</v>
      </c>
      <c r="Z64" s="12">
        <f t="shared" si="12"/>
        <v>126</v>
      </c>
      <c r="AA64" s="12">
        <f t="shared" si="12"/>
        <v>78</v>
      </c>
      <c r="AB64" s="12">
        <v>15315</v>
      </c>
      <c r="AC64" s="12">
        <v>5315</v>
      </c>
      <c r="AD64" s="16">
        <f t="shared" si="5"/>
        <v>15214.238602469999</v>
      </c>
      <c r="AE64" s="16">
        <f t="shared" si="6"/>
        <v>14899.303863398869</v>
      </c>
      <c r="AF64" s="16">
        <f t="shared" si="7"/>
        <v>15025.303863398869</v>
      </c>
      <c r="AG64" s="16">
        <f t="shared" si="8"/>
        <v>5280.0312224700001</v>
      </c>
      <c r="AH64" s="16">
        <f t="shared" si="9"/>
        <v>5104.7341858839964</v>
      </c>
      <c r="AI64" s="16">
        <f t="shared" si="10"/>
        <v>5182.7341858839964</v>
      </c>
    </row>
    <row r="65" spans="1:35" ht="15.75" thickBot="1">
      <c r="A65" s="11" t="s">
        <v>87</v>
      </c>
      <c r="B65" s="12">
        <v>6234</v>
      </c>
      <c r="C65" s="12">
        <v>3876</v>
      </c>
      <c r="D65" s="12">
        <v>6577</v>
      </c>
      <c r="E65" s="12">
        <v>2037</v>
      </c>
      <c r="F65" s="12">
        <v>489151</v>
      </c>
      <c r="G65" s="13">
        <v>28108</v>
      </c>
      <c r="H65" s="14"/>
      <c r="I65" s="12">
        <v>0</v>
      </c>
      <c r="J65" s="12">
        <v>2</v>
      </c>
      <c r="K65" s="12">
        <v>463</v>
      </c>
      <c r="L65" s="12">
        <v>0</v>
      </c>
      <c r="M65" s="12">
        <v>105373</v>
      </c>
      <c r="N65" s="15">
        <f t="shared" si="0"/>
        <v>47.9800391624673</v>
      </c>
      <c r="O65" s="15">
        <f t="shared" si="1"/>
        <v>47.225717762629657</v>
      </c>
      <c r="P65" s="15">
        <f t="shared" si="2"/>
        <v>26.674764882844755</v>
      </c>
      <c r="Q65" s="15">
        <f t="shared" si="3"/>
        <v>26.361732997398835</v>
      </c>
      <c r="R65" s="12">
        <v>0</v>
      </c>
      <c r="S65" s="12">
        <v>0</v>
      </c>
      <c r="T65" s="12">
        <v>0</v>
      </c>
      <c r="U65" s="12">
        <v>2</v>
      </c>
      <c r="V65" s="12">
        <v>439</v>
      </c>
      <c r="W65" s="12">
        <v>24</v>
      </c>
      <c r="X65" s="12">
        <v>0</v>
      </c>
      <c r="Y65" s="12">
        <v>0</v>
      </c>
      <c r="Z65" s="12">
        <f t="shared" si="12"/>
        <v>439</v>
      </c>
      <c r="AA65" s="12">
        <f t="shared" si="12"/>
        <v>26</v>
      </c>
      <c r="AB65" s="12">
        <v>25538</v>
      </c>
      <c r="AC65" s="12">
        <v>2570</v>
      </c>
      <c r="AD65" s="16">
        <f t="shared" si="5"/>
        <v>25369.978807044001</v>
      </c>
      <c r="AE65" s="16">
        <f t="shared" si="6"/>
        <v>24844.820245738189</v>
      </c>
      <c r="AF65" s="16">
        <f t="shared" si="7"/>
        <v>25283.820245738189</v>
      </c>
      <c r="AG65" s="16">
        <f t="shared" si="8"/>
        <v>2553.0912966599999</v>
      </c>
      <c r="AH65" s="16">
        <f t="shared" si="9"/>
        <v>2468.328665610888</v>
      </c>
      <c r="AI65" s="16">
        <f t="shared" si="10"/>
        <v>2494.328665610888</v>
      </c>
    </row>
    <row r="66" spans="1:35" ht="15.75" thickBot="1">
      <c r="A66" s="11" t="s">
        <v>113</v>
      </c>
      <c r="B66" s="12">
        <v>27483</v>
      </c>
      <c r="C66" s="12">
        <v>5642</v>
      </c>
      <c r="D66" s="12">
        <v>25348</v>
      </c>
      <c r="E66" s="12">
        <v>8889</v>
      </c>
      <c r="F66" s="12">
        <v>2155249</v>
      </c>
      <c r="G66" s="13">
        <v>53208</v>
      </c>
      <c r="H66" s="14"/>
      <c r="I66" s="12">
        <v>136</v>
      </c>
      <c r="J66" s="12">
        <v>11</v>
      </c>
      <c r="K66" s="12">
        <v>361</v>
      </c>
      <c r="L66" s="12">
        <v>319</v>
      </c>
      <c r="M66" s="12">
        <v>382471</v>
      </c>
      <c r="N66" s="15">
        <f t="shared" si="0"/>
        <v>35.496894317913423</v>
      </c>
      <c r="O66" s="15">
        <f t="shared" si="1"/>
        <v>34.983794270531469</v>
      </c>
      <c r="P66" s="15">
        <f t="shared" si="2"/>
        <v>13.911642974238569</v>
      </c>
      <c r="Q66" s="15">
        <f t="shared" si="3"/>
        <v>13.614768470754054</v>
      </c>
      <c r="R66" s="12">
        <v>36</v>
      </c>
      <c r="S66" s="12">
        <v>100</v>
      </c>
      <c r="T66" s="12">
        <v>2</v>
      </c>
      <c r="U66" s="12">
        <v>9</v>
      </c>
      <c r="V66" s="12">
        <v>32</v>
      </c>
      <c r="W66" s="12">
        <v>329</v>
      </c>
      <c r="X66" s="12">
        <v>152</v>
      </c>
      <c r="Y66" s="12">
        <v>167</v>
      </c>
      <c r="Z66" s="12">
        <f t="shared" si="12"/>
        <v>222</v>
      </c>
      <c r="AA66" s="12">
        <f t="shared" si="12"/>
        <v>605</v>
      </c>
      <c r="AB66" s="12">
        <v>11475</v>
      </c>
      <c r="AC66" s="12">
        <v>41733</v>
      </c>
      <c r="AD66" s="16">
        <f t="shared" si="5"/>
        <v>11399.502968549999</v>
      </c>
      <c r="AE66" s="16">
        <f t="shared" si="6"/>
        <v>11163.533257101013</v>
      </c>
      <c r="AF66" s="16">
        <f t="shared" si="7"/>
        <v>11385.533257101013</v>
      </c>
      <c r="AG66" s="16">
        <f t="shared" si="8"/>
        <v>41458.427658954002</v>
      </c>
      <c r="AH66" s="16">
        <f t="shared" si="9"/>
        <v>40082.007860676727</v>
      </c>
      <c r="AI66" s="16">
        <f t="shared" si="10"/>
        <v>40687.007860676727</v>
      </c>
    </row>
    <row r="67" spans="1:35" ht="15.75" thickBot="1">
      <c r="A67" s="11" t="s">
        <v>88</v>
      </c>
      <c r="B67" s="12">
        <v>1056</v>
      </c>
      <c r="C67" s="12">
        <v>19</v>
      </c>
      <c r="D67" s="12">
        <v>146</v>
      </c>
      <c r="E67" s="12">
        <v>616</v>
      </c>
      <c r="F67" s="12">
        <v>34119</v>
      </c>
      <c r="G67" s="13">
        <v>986</v>
      </c>
      <c r="H67" s="14"/>
      <c r="I67" s="12">
        <v>0</v>
      </c>
      <c r="J67" s="12">
        <v>3</v>
      </c>
      <c r="K67" s="12">
        <v>28</v>
      </c>
      <c r="L67" s="12">
        <v>5</v>
      </c>
      <c r="M67" s="12">
        <v>8671</v>
      </c>
      <c r="N67" s="15">
        <f t="shared" si="0"/>
        <v>35.595202398800602</v>
      </c>
      <c r="O67" s="15">
        <f t="shared" si="1"/>
        <v>35.146778903444499</v>
      </c>
      <c r="P67" s="15">
        <f t="shared" si="2"/>
        <v>11.371237458193979</v>
      </c>
      <c r="Q67" s="15">
        <f t="shared" si="3"/>
        <v>11.337990989709059</v>
      </c>
      <c r="R67" s="12">
        <v>0</v>
      </c>
      <c r="S67" s="12">
        <v>0</v>
      </c>
      <c r="T67" s="12">
        <v>2</v>
      </c>
      <c r="U67" s="12">
        <v>1</v>
      </c>
      <c r="V67" s="12">
        <v>2</v>
      </c>
      <c r="W67" s="12">
        <v>26</v>
      </c>
      <c r="X67" s="12">
        <v>2</v>
      </c>
      <c r="Y67" s="12">
        <v>3</v>
      </c>
      <c r="Z67" s="12">
        <f t="shared" si="12"/>
        <v>6</v>
      </c>
      <c r="AA67" s="12">
        <f t="shared" si="12"/>
        <v>30</v>
      </c>
      <c r="AB67" s="12">
        <v>10</v>
      </c>
      <c r="AC67" s="12">
        <v>976</v>
      </c>
      <c r="AD67" s="16">
        <f t="shared" si="5"/>
        <v>9.9342073800000001</v>
      </c>
      <c r="AE67" s="16">
        <f t="shared" si="6"/>
        <v>9.7285692872340004</v>
      </c>
      <c r="AF67" s="16">
        <f t="shared" si="7"/>
        <v>15.728569287234</v>
      </c>
      <c r="AG67" s="16">
        <f t="shared" si="8"/>
        <v>969.57864028799997</v>
      </c>
      <c r="AH67" s="16">
        <f t="shared" si="9"/>
        <v>937.38862943043841</v>
      </c>
      <c r="AI67" s="16">
        <f t="shared" si="10"/>
        <v>967.38862943043841</v>
      </c>
    </row>
    <row r="68" spans="1:35" ht="15.75" thickBot="1">
      <c r="A68" s="11" t="s">
        <v>89</v>
      </c>
      <c r="B68" s="12">
        <v>725</v>
      </c>
      <c r="C68" s="12">
        <v>22</v>
      </c>
      <c r="D68" s="12">
        <v>127</v>
      </c>
      <c r="E68" s="12">
        <v>165</v>
      </c>
      <c r="F68" s="12">
        <v>49331</v>
      </c>
      <c r="G68" s="13">
        <v>1769</v>
      </c>
      <c r="H68" s="14"/>
      <c r="I68" s="12">
        <v>0</v>
      </c>
      <c r="J68" s="12">
        <v>0</v>
      </c>
      <c r="K68" s="12">
        <v>14</v>
      </c>
      <c r="L68" s="12">
        <v>3</v>
      </c>
      <c r="M68" s="12">
        <v>12788</v>
      </c>
      <c r="N68" s="15">
        <f t="shared" ref="N68:N86" si="13">(SUM(B68:E68)+(F68/150)+SUM(G68:L68))/M68*100</f>
        <v>24.662756751120842</v>
      </c>
      <c r="O68" s="15">
        <f t="shared" ref="O68:O87" si="14">(SUM(B68:E68)+(F68/150)+(AF68+AI68))/M68*100</f>
        <v>24.117831172954354</v>
      </c>
      <c r="P68" s="15">
        <f t="shared" ref="P68:P87" si="15">G68/M68*100</f>
        <v>13.833281201126054</v>
      </c>
      <c r="Q68" s="15">
        <f t="shared" ref="Q68:Q87" si="16">(AF68+AI68)/M68*100</f>
        <v>13.421292751517591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14</v>
      </c>
      <c r="X68" s="12">
        <v>3</v>
      </c>
      <c r="Y68" s="12">
        <v>0</v>
      </c>
      <c r="Z68" s="12">
        <f t="shared" si="12"/>
        <v>3</v>
      </c>
      <c r="AA68" s="12">
        <f t="shared" si="12"/>
        <v>14</v>
      </c>
      <c r="AB68" s="12">
        <v>24</v>
      </c>
      <c r="AC68" s="12">
        <v>1745</v>
      </c>
      <c r="AD68" s="16">
        <f t="shared" ref="AD68:AD87" si="17">AB68*(1-3.64/1000)*(1-2.95/1000)</f>
        <v>23.842097712000001</v>
      </c>
      <c r="AE68" s="16">
        <f t="shared" ref="AE68:AE87" si="18">AD68*(1-2.07/100)</f>
        <v>23.3485662893616</v>
      </c>
      <c r="AF68" s="16">
        <f t="shared" ref="AF68:AF87" si="19">AE68+Z68</f>
        <v>26.3485662893616</v>
      </c>
      <c r="AG68" s="16">
        <f t="shared" ref="AG68:AG87" si="20">AC68*(1-3.64/1000)*(1-2.95/1000)</f>
        <v>1733.5191878100002</v>
      </c>
      <c r="AH68" s="16">
        <f t="shared" ref="AH68:AH87" si="21">AG68*(1-3.32/100)</f>
        <v>1675.9663507747082</v>
      </c>
      <c r="AI68" s="16">
        <f>AH68+AA68</f>
        <v>1689.9663507747082</v>
      </c>
    </row>
    <row r="69" spans="1:35" ht="15.75" thickBot="1">
      <c r="A69" s="11" t="s">
        <v>90</v>
      </c>
      <c r="B69" s="12">
        <v>633</v>
      </c>
      <c r="C69" s="12">
        <v>10</v>
      </c>
      <c r="D69" s="12">
        <v>784</v>
      </c>
      <c r="E69" s="12">
        <v>340</v>
      </c>
      <c r="F69" s="12">
        <v>44851</v>
      </c>
      <c r="G69" s="13">
        <v>1845</v>
      </c>
      <c r="H69" s="14"/>
      <c r="I69" s="12">
        <v>0</v>
      </c>
      <c r="J69" s="12">
        <v>0</v>
      </c>
      <c r="K69" s="12">
        <v>37</v>
      </c>
      <c r="L69" s="12">
        <v>0</v>
      </c>
      <c r="M69" s="12">
        <v>11896</v>
      </c>
      <c r="N69" s="15">
        <f t="shared" si="13"/>
        <v>33.187682134050661</v>
      </c>
      <c r="O69" s="15">
        <f t="shared" si="14"/>
        <v>32.579231713124074</v>
      </c>
      <c r="P69" s="15">
        <f t="shared" si="15"/>
        <v>15.509414929388029</v>
      </c>
      <c r="Q69" s="15">
        <f t="shared" si="16"/>
        <v>15.211993425744561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37</v>
      </c>
      <c r="X69" s="12">
        <v>0</v>
      </c>
      <c r="Y69" s="12">
        <v>0</v>
      </c>
      <c r="Z69" s="12">
        <f t="shared" si="12"/>
        <v>0</v>
      </c>
      <c r="AA69" s="12">
        <f t="shared" si="12"/>
        <v>37</v>
      </c>
      <c r="AB69" s="12">
        <v>49</v>
      </c>
      <c r="AC69" s="12">
        <v>1796</v>
      </c>
      <c r="AD69" s="16">
        <f t="shared" si="17"/>
        <v>48.677616162</v>
      </c>
      <c r="AE69" s="16">
        <f t="shared" si="18"/>
        <v>47.669989507446594</v>
      </c>
      <c r="AF69" s="16">
        <f t="shared" si="19"/>
        <v>47.669989507446594</v>
      </c>
      <c r="AG69" s="16">
        <f t="shared" si="20"/>
        <v>1784.1836454479999</v>
      </c>
      <c r="AH69" s="16">
        <f t="shared" si="21"/>
        <v>1724.9487484191263</v>
      </c>
      <c r="AI69" s="16">
        <f t="shared" ref="AI69:AI87" si="22">AH69+AA69</f>
        <v>1761.9487484191263</v>
      </c>
    </row>
    <row r="70" spans="1:35" ht="15.75" thickBot="1">
      <c r="A70" s="11" t="s">
        <v>91</v>
      </c>
      <c r="B70" s="12">
        <v>1518</v>
      </c>
      <c r="C70" s="12">
        <v>90</v>
      </c>
      <c r="D70" s="12">
        <v>1299</v>
      </c>
      <c r="E70" s="12">
        <v>493</v>
      </c>
      <c r="F70" s="12">
        <v>121553</v>
      </c>
      <c r="G70" s="13">
        <v>6395</v>
      </c>
      <c r="H70" s="14"/>
      <c r="I70" s="12">
        <v>15</v>
      </c>
      <c r="J70" s="12">
        <v>0</v>
      </c>
      <c r="K70" s="12">
        <v>28</v>
      </c>
      <c r="L70" s="12">
        <v>10</v>
      </c>
      <c r="M70" s="12">
        <v>25564</v>
      </c>
      <c r="N70" s="15">
        <f t="shared" si="13"/>
        <v>41.692823241016008</v>
      </c>
      <c r="O70" s="15">
        <f t="shared" si="14"/>
        <v>40.712461329555538</v>
      </c>
      <c r="P70" s="15">
        <f t="shared" si="15"/>
        <v>25.015647003598811</v>
      </c>
      <c r="Q70" s="15">
        <f t="shared" si="16"/>
        <v>24.24260788982258</v>
      </c>
      <c r="R70" s="12">
        <v>0</v>
      </c>
      <c r="S70" s="12">
        <v>15</v>
      </c>
      <c r="T70" s="12">
        <v>0</v>
      </c>
      <c r="U70" s="12">
        <v>0</v>
      </c>
      <c r="V70" s="12">
        <v>0</v>
      </c>
      <c r="W70" s="12">
        <v>28</v>
      </c>
      <c r="X70" s="12">
        <v>0</v>
      </c>
      <c r="Y70" s="12">
        <v>10</v>
      </c>
      <c r="Z70" s="12">
        <f t="shared" si="12"/>
        <v>0</v>
      </c>
      <c r="AA70" s="12">
        <f t="shared" si="12"/>
        <v>53</v>
      </c>
      <c r="AB70" s="12">
        <v>191</v>
      </c>
      <c r="AC70" s="12">
        <v>6204</v>
      </c>
      <c r="AD70" s="16">
        <f t="shared" si="17"/>
        <v>189.74336095800001</v>
      </c>
      <c r="AE70" s="16">
        <f t="shared" si="18"/>
        <v>185.81567338616941</v>
      </c>
      <c r="AF70" s="16">
        <f t="shared" si="19"/>
        <v>185.81567338616941</v>
      </c>
      <c r="AG70" s="16">
        <f t="shared" si="20"/>
        <v>6163.1822585520003</v>
      </c>
      <c r="AH70" s="16">
        <f t="shared" si="21"/>
        <v>5958.5646075680743</v>
      </c>
      <c r="AI70" s="16">
        <f t="shared" si="22"/>
        <v>6011.5646075680743</v>
      </c>
    </row>
    <row r="71" spans="1:35" ht="15.75" thickBot="1">
      <c r="A71" s="11" t="s">
        <v>92</v>
      </c>
      <c r="B71" s="12">
        <v>3438</v>
      </c>
      <c r="C71" s="12">
        <v>385</v>
      </c>
      <c r="D71" s="12">
        <v>2349</v>
      </c>
      <c r="E71" s="12">
        <v>808</v>
      </c>
      <c r="F71" s="12">
        <v>280128</v>
      </c>
      <c r="G71" s="13">
        <v>3068</v>
      </c>
      <c r="H71" s="14"/>
      <c r="I71" s="12">
        <v>0</v>
      </c>
      <c r="J71" s="12">
        <v>0</v>
      </c>
      <c r="K71" s="12">
        <v>83</v>
      </c>
      <c r="L71" s="12">
        <v>36</v>
      </c>
      <c r="M71" s="12">
        <v>32195</v>
      </c>
      <c r="N71" s="15">
        <f t="shared" si="13"/>
        <v>37.380090076098774</v>
      </c>
      <c r="O71" s="15">
        <f t="shared" si="14"/>
        <v>37.004409305279516</v>
      </c>
      <c r="P71" s="15">
        <f t="shared" si="15"/>
        <v>9.529430035719832</v>
      </c>
      <c r="Q71" s="15">
        <f t="shared" si="16"/>
        <v>9.5233718771074418</v>
      </c>
      <c r="R71" s="12">
        <v>0</v>
      </c>
      <c r="S71" s="12">
        <v>0</v>
      </c>
      <c r="T71" s="12">
        <v>0</v>
      </c>
      <c r="U71" s="12">
        <v>0</v>
      </c>
      <c r="V71" s="12">
        <v>8</v>
      </c>
      <c r="W71" s="12">
        <v>75</v>
      </c>
      <c r="X71" s="12">
        <v>0</v>
      </c>
      <c r="Y71" s="12">
        <v>36</v>
      </c>
      <c r="Z71" s="12">
        <f t="shared" si="12"/>
        <v>8</v>
      </c>
      <c r="AA71" s="12">
        <f t="shared" si="12"/>
        <v>111</v>
      </c>
      <c r="AB71" s="12">
        <v>34</v>
      </c>
      <c r="AC71" s="12">
        <v>3034</v>
      </c>
      <c r="AD71" s="16">
        <f t="shared" si="17"/>
        <v>33.776305092000001</v>
      </c>
      <c r="AE71" s="16">
        <f t="shared" si="18"/>
        <v>33.077135576595602</v>
      </c>
      <c r="AF71" s="16">
        <f t="shared" si="19"/>
        <v>41.077135576595602</v>
      </c>
      <c r="AG71" s="16">
        <f t="shared" si="20"/>
        <v>3014.0385190920001</v>
      </c>
      <c r="AH71" s="16">
        <f t="shared" si="21"/>
        <v>2913.9724402581455</v>
      </c>
      <c r="AI71" s="16">
        <f t="shared" si="22"/>
        <v>3024.9724402581455</v>
      </c>
    </row>
    <row r="72" spans="1:35" ht="15.75" thickBot="1">
      <c r="A72" s="11" t="s">
        <v>93</v>
      </c>
      <c r="B72" s="12">
        <v>3294</v>
      </c>
      <c r="C72" s="12">
        <v>708</v>
      </c>
      <c r="D72" s="12">
        <v>1415</v>
      </c>
      <c r="E72" s="12">
        <v>1017</v>
      </c>
      <c r="F72" s="12">
        <v>361912</v>
      </c>
      <c r="G72" s="13">
        <v>6152</v>
      </c>
      <c r="H72" s="14"/>
      <c r="I72" s="12">
        <v>35</v>
      </c>
      <c r="J72" s="12">
        <v>0</v>
      </c>
      <c r="K72" s="12">
        <v>59</v>
      </c>
      <c r="L72" s="12">
        <v>0</v>
      </c>
      <c r="M72" s="12">
        <v>62750</v>
      </c>
      <c r="N72" s="15">
        <f t="shared" si="13"/>
        <v>24.052185922974768</v>
      </c>
      <c r="O72" s="15">
        <f t="shared" si="14"/>
        <v>23.665994468837802</v>
      </c>
      <c r="P72" s="15">
        <f t="shared" si="15"/>
        <v>9.8039840637450197</v>
      </c>
      <c r="Q72" s="15">
        <f t="shared" si="16"/>
        <v>9.5675934064208068</v>
      </c>
      <c r="R72" s="12">
        <v>15</v>
      </c>
      <c r="S72" s="12">
        <v>20</v>
      </c>
      <c r="T72" s="12">
        <v>0</v>
      </c>
      <c r="U72" s="12">
        <v>0</v>
      </c>
      <c r="V72" s="12">
        <v>0</v>
      </c>
      <c r="W72" s="12">
        <v>59</v>
      </c>
      <c r="X72" s="12">
        <v>0</v>
      </c>
      <c r="Y72" s="12">
        <v>0</v>
      </c>
      <c r="Z72" s="12">
        <f t="shared" si="12"/>
        <v>15</v>
      </c>
      <c r="AA72" s="12">
        <f t="shared" si="12"/>
        <v>79</v>
      </c>
      <c r="AB72" s="12">
        <v>84</v>
      </c>
      <c r="AC72" s="12">
        <v>6068</v>
      </c>
      <c r="AD72" s="16">
        <f t="shared" si="17"/>
        <v>83.447341992000005</v>
      </c>
      <c r="AE72" s="16">
        <f t="shared" si="18"/>
        <v>81.719982012765598</v>
      </c>
      <c r="AF72" s="16">
        <f t="shared" si="19"/>
        <v>96.719982012765598</v>
      </c>
      <c r="AG72" s="16">
        <f t="shared" si="20"/>
        <v>6028.0770381840002</v>
      </c>
      <c r="AH72" s="16">
        <f t="shared" si="21"/>
        <v>5827.9448805162911</v>
      </c>
      <c r="AI72" s="16">
        <f t="shared" si="22"/>
        <v>5906.9448805162911</v>
      </c>
    </row>
    <row r="73" spans="1:35" ht="15.75" thickBot="1">
      <c r="A73" s="11" t="s">
        <v>94</v>
      </c>
      <c r="B73" s="12">
        <v>3027</v>
      </c>
      <c r="C73" s="12">
        <v>267</v>
      </c>
      <c r="D73" s="12">
        <v>2708</v>
      </c>
      <c r="E73" s="12">
        <v>874</v>
      </c>
      <c r="F73" s="12">
        <v>109124</v>
      </c>
      <c r="G73" s="13">
        <v>4158</v>
      </c>
      <c r="H73" s="14"/>
      <c r="I73" s="12">
        <v>10</v>
      </c>
      <c r="J73" s="12">
        <v>0</v>
      </c>
      <c r="K73" s="12">
        <v>70</v>
      </c>
      <c r="L73" s="12">
        <v>0</v>
      </c>
      <c r="M73" s="12">
        <v>40870</v>
      </c>
      <c r="N73" s="15">
        <f t="shared" si="13"/>
        <v>28.973558437321589</v>
      </c>
      <c r="O73" s="15">
        <f t="shared" si="14"/>
        <v>28.580374931320112</v>
      </c>
      <c r="P73" s="15">
        <f t="shared" si="15"/>
        <v>10.173721556153657</v>
      </c>
      <c r="Q73" s="15">
        <f t="shared" si="16"/>
        <v>9.9762806486351785</v>
      </c>
      <c r="R73" s="12">
        <v>0</v>
      </c>
      <c r="S73" s="12">
        <v>10</v>
      </c>
      <c r="T73" s="12">
        <v>0</v>
      </c>
      <c r="U73" s="12">
        <v>0</v>
      </c>
      <c r="V73" s="12">
        <v>3</v>
      </c>
      <c r="W73" s="12">
        <v>67</v>
      </c>
      <c r="X73" s="12">
        <v>0</v>
      </c>
      <c r="Y73" s="12">
        <v>0</v>
      </c>
      <c r="Z73" s="12">
        <f t="shared" si="12"/>
        <v>3</v>
      </c>
      <c r="AA73" s="12">
        <f t="shared" si="12"/>
        <v>77</v>
      </c>
      <c r="AB73" s="12">
        <v>306</v>
      </c>
      <c r="AC73" s="12">
        <v>3852</v>
      </c>
      <c r="AD73" s="16">
        <f t="shared" si="17"/>
        <v>303.98674582800004</v>
      </c>
      <c r="AE73" s="16">
        <f t="shared" si="18"/>
        <v>297.69422018936041</v>
      </c>
      <c r="AF73" s="16">
        <f t="shared" si="19"/>
        <v>300.69422018936041</v>
      </c>
      <c r="AG73" s="16">
        <f t="shared" si="20"/>
        <v>3826.6566827760003</v>
      </c>
      <c r="AH73" s="16">
        <f t="shared" si="21"/>
        <v>3699.6116809078371</v>
      </c>
      <c r="AI73" s="16">
        <f t="shared" si="22"/>
        <v>3776.6116809078371</v>
      </c>
    </row>
    <row r="74" spans="1:35" ht="15.75" thickBot="1">
      <c r="A74" s="11" t="s">
        <v>95</v>
      </c>
      <c r="B74" s="12">
        <v>2991</v>
      </c>
      <c r="C74" s="12">
        <v>197</v>
      </c>
      <c r="D74" s="12">
        <v>2892</v>
      </c>
      <c r="E74" s="12">
        <v>1018</v>
      </c>
      <c r="F74" s="12">
        <v>173245</v>
      </c>
      <c r="G74" s="13">
        <v>2196</v>
      </c>
      <c r="H74" s="14"/>
      <c r="I74" s="12">
        <v>13</v>
      </c>
      <c r="J74" s="12">
        <v>8</v>
      </c>
      <c r="K74" s="12">
        <v>9</v>
      </c>
      <c r="L74" s="12">
        <v>0</v>
      </c>
      <c r="M74" s="12">
        <v>38663</v>
      </c>
      <c r="N74" s="15">
        <f t="shared" si="13"/>
        <v>27.103346006948936</v>
      </c>
      <c r="O74" s="15">
        <f t="shared" si="14"/>
        <v>26.88401016133184</v>
      </c>
      <c r="P74" s="15">
        <f t="shared" si="15"/>
        <v>5.6798489511936481</v>
      </c>
      <c r="Q74" s="15">
        <f t="shared" si="16"/>
        <v>5.5381066704835664</v>
      </c>
      <c r="R74" s="12">
        <v>0</v>
      </c>
      <c r="S74" s="12">
        <v>13</v>
      </c>
      <c r="T74" s="12">
        <v>0</v>
      </c>
      <c r="U74" s="12">
        <v>8</v>
      </c>
      <c r="V74" s="12">
        <v>1</v>
      </c>
      <c r="W74" s="12">
        <v>8</v>
      </c>
      <c r="X74" s="12">
        <v>0</v>
      </c>
      <c r="Y74" s="12">
        <v>0</v>
      </c>
      <c r="Z74" s="12">
        <f t="shared" si="12"/>
        <v>1</v>
      </c>
      <c r="AA74" s="12">
        <f t="shared" si="12"/>
        <v>29</v>
      </c>
      <c r="AB74" s="12">
        <v>167</v>
      </c>
      <c r="AC74" s="12">
        <v>2029</v>
      </c>
      <c r="AD74" s="16">
        <f t="shared" si="17"/>
        <v>165.90126324600001</v>
      </c>
      <c r="AE74" s="16">
        <f t="shared" si="18"/>
        <v>162.46710709680781</v>
      </c>
      <c r="AF74" s="16">
        <f t="shared" si="19"/>
        <v>163.46710709680781</v>
      </c>
      <c r="AG74" s="16">
        <f t="shared" si="20"/>
        <v>2015.6506774019999</v>
      </c>
      <c r="AH74" s="16">
        <f t="shared" si="21"/>
        <v>1948.7310749122535</v>
      </c>
      <c r="AI74" s="16">
        <f t="shared" si="22"/>
        <v>1977.7310749122535</v>
      </c>
    </row>
    <row r="75" spans="1:35" ht="15.75" thickBot="1">
      <c r="A75" s="11" t="s">
        <v>96</v>
      </c>
      <c r="B75" s="12">
        <v>4857</v>
      </c>
      <c r="C75" s="12">
        <v>2082</v>
      </c>
      <c r="D75" s="12">
        <v>5669</v>
      </c>
      <c r="E75" s="12">
        <v>1185</v>
      </c>
      <c r="F75" s="12">
        <v>465633</v>
      </c>
      <c r="G75" s="13">
        <v>5638</v>
      </c>
      <c r="H75" s="14"/>
      <c r="I75" s="12">
        <v>0</v>
      </c>
      <c r="J75" s="12">
        <v>0</v>
      </c>
      <c r="K75" s="12">
        <v>0</v>
      </c>
      <c r="L75" s="12">
        <v>19</v>
      </c>
      <c r="M75" s="12">
        <v>60040</v>
      </c>
      <c r="N75" s="15">
        <f t="shared" si="13"/>
        <v>37.565323117921388</v>
      </c>
      <c r="O75" s="15">
        <f t="shared" si="14"/>
        <v>37.208122433804888</v>
      </c>
      <c r="P75" s="15">
        <f t="shared" si="15"/>
        <v>9.390406395736175</v>
      </c>
      <c r="Q75" s="15">
        <f t="shared" si="16"/>
        <v>9.06485128123993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4</v>
      </c>
      <c r="Y75" s="12">
        <v>15</v>
      </c>
      <c r="Z75" s="12">
        <f t="shared" si="12"/>
        <v>4</v>
      </c>
      <c r="AA75" s="12">
        <f t="shared" si="12"/>
        <v>15</v>
      </c>
      <c r="AB75" s="12">
        <v>691</v>
      </c>
      <c r="AC75" s="12">
        <v>4947</v>
      </c>
      <c r="AD75" s="16">
        <f t="shared" si="17"/>
        <v>686.45372995800005</v>
      </c>
      <c r="AE75" s="16">
        <f t="shared" si="18"/>
        <v>672.24413774786944</v>
      </c>
      <c r="AF75" s="16">
        <f t="shared" si="19"/>
        <v>676.24413774786944</v>
      </c>
      <c r="AG75" s="16">
        <f t="shared" si="20"/>
        <v>4914.4523908859992</v>
      </c>
      <c r="AH75" s="16">
        <f t="shared" si="21"/>
        <v>4751.2925715085839</v>
      </c>
      <c r="AI75" s="16">
        <f t="shared" si="22"/>
        <v>4766.2925715085839</v>
      </c>
    </row>
    <row r="76" spans="1:35" ht="15.75" thickBot="1">
      <c r="A76" s="11" t="s">
        <v>97</v>
      </c>
      <c r="B76" s="12">
        <v>5944</v>
      </c>
      <c r="C76" s="12">
        <v>1862</v>
      </c>
      <c r="D76" s="12">
        <v>7959</v>
      </c>
      <c r="E76" s="12">
        <v>2373</v>
      </c>
      <c r="F76" s="12">
        <v>515353</v>
      </c>
      <c r="G76" s="13">
        <v>21000</v>
      </c>
      <c r="H76" s="14"/>
      <c r="I76" s="12">
        <v>63</v>
      </c>
      <c r="J76" s="12">
        <v>0</v>
      </c>
      <c r="K76" s="12">
        <v>33</v>
      </c>
      <c r="L76" s="12">
        <v>246</v>
      </c>
      <c r="M76" s="12">
        <v>89034</v>
      </c>
      <c r="N76" s="15">
        <f t="shared" si="13"/>
        <v>48.201458618804807</v>
      </c>
      <c r="O76" s="15">
        <f t="shared" si="14"/>
        <v>47.406685717957878</v>
      </c>
      <c r="P76" s="15">
        <f t="shared" si="15"/>
        <v>23.586495046836038</v>
      </c>
      <c r="Q76" s="15">
        <f t="shared" si="16"/>
        <v>23.175845065323301</v>
      </c>
      <c r="R76" s="12">
        <v>21</v>
      </c>
      <c r="S76" s="12">
        <v>42</v>
      </c>
      <c r="T76" s="12">
        <v>0</v>
      </c>
      <c r="U76" s="12">
        <v>0</v>
      </c>
      <c r="V76" s="12">
        <v>18</v>
      </c>
      <c r="W76" s="12">
        <v>15</v>
      </c>
      <c r="X76" s="12">
        <v>143</v>
      </c>
      <c r="Y76" s="12">
        <v>103</v>
      </c>
      <c r="Z76" s="12">
        <f t="shared" si="12"/>
        <v>182</v>
      </c>
      <c r="AA76" s="12">
        <f t="shared" si="12"/>
        <v>160</v>
      </c>
      <c r="AB76" s="12">
        <v>9918</v>
      </c>
      <c r="AC76" s="12">
        <v>11082</v>
      </c>
      <c r="AD76" s="16">
        <f t="shared" si="17"/>
        <v>9852.7468794840006</v>
      </c>
      <c r="AE76" s="16">
        <f t="shared" si="18"/>
        <v>9648.7950190786814</v>
      </c>
      <c r="AF76" s="16">
        <f t="shared" si="19"/>
        <v>9830.7950190786814</v>
      </c>
      <c r="AG76" s="16">
        <f t="shared" si="20"/>
        <v>11009.088618516</v>
      </c>
      <c r="AH76" s="16">
        <f t="shared" si="21"/>
        <v>10643.586876381269</v>
      </c>
      <c r="AI76" s="16">
        <f t="shared" si="22"/>
        <v>10803.586876381269</v>
      </c>
    </row>
    <row r="77" spans="1:35" ht="15.75" thickBot="1">
      <c r="A77" s="11" t="s">
        <v>114</v>
      </c>
      <c r="B77" s="12">
        <v>42947</v>
      </c>
      <c r="C77" s="12">
        <v>13051</v>
      </c>
      <c r="D77" s="12">
        <v>41530</v>
      </c>
      <c r="E77" s="12">
        <v>19504</v>
      </c>
      <c r="F77" s="12">
        <v>4768225</v>
      </c>
      <c r="G77" s="13">
        <v>96533</v>
      </c>
      <c r="H77" s="14"/>
      <c r="I77" s="12">
        <v>312</v>
      </c>
      <c r="J77" s="12">
        <v>289</v>
      </c>
      <c r="K77" s="12">
        <v>690</v>
      </c>
      <c r="L77" s="12">
        <v>333</v>
      </c>
      <c r="M77" s="12">
        <v>640559</v>
      </c>
      <c r="N77" s="15">
        <f t="shared" si="13"/>
        <v>38.556505593812069</v>
      </c>
      <c r="O77" s="15">
        <f t="shared" si="14"/>
        <v>38.088213239562108</v>
      </c>
      <c r="P77" s="15">
        <f t="shared" si="15"/>
        <v>15.070118443422073</v>
      </c>
      <c r="Q77" s="15">
        <f t="shared" si="16"/>
        <v>14.855354647821665</v>
      </c>
      <c r="R77" s="12">
        <v>212</v>
      </c>
      <c r="S77" s="12">
        <v>100</v>
      </c>
      <c r="T77" s="12">
        <v>242</v>
      </c>
      <c r="U77" s="12">
        <v>47</v>
      </c>
      <c r="V77" s="12">
        <v>519</v>
      </c>
      <c r="W77" s="12">
        <v>171</v>
      </c>
      <c r="X77" s="12">
        <v>281</v>
      </c>
      <c r="Y77" s="12">
        <v>52</v>
      </c>
      <c r="Z77" s="12">
        <f t="shared" si="12"/>
        <v>1254</v>
      </c>
      <c r="AA77" s="12">
        <f t="shared" si="12"/>
        <v>370</v>
      </c>
      <c r="AB77" s="12">
        <v>65973</v>
      </c>
      <c r="AC77" s="12">
        <v>30560</v>
      </c>
      <c r="AD77" s="16">
        <f t="shared" si="17"/>
        <v>65538.946348073994</v>
      </c>
      <c r="AE77" s="16">
        <f t="shared" si="18"/>
        <v>64182.29015866886</v>
      </c>
      <c r="AF77" s="16">
        <f t="shared" si="19"/>
        <v>65436.29015866886</v>
      </c>
      <c r="AG77" s="16">
        <f t="shared" si="20"/>
        <v>30358.937753280003</v>
      </c>
      <c r="AH77" s="16">
        <f t="shared" si="21"/>
        <v>29351.021019871107</v>
      </c>
      <c r="AI77" s="16">
        <f t="shared" si="22"/>
        <v>29721.021019871107</v>
      </c>
    </row>
    <row r="78" spans="1:35" ht="15.75" thickBot="1">
      <c r="A78" s="11" t="s">
        <v>98</v>
      </c>
      <c r="B78" s="12">
        <v>2342</v>
      </c>
      <c r="C78" s="12">
        <v>331</v>
      </c>
      <c r="D78" s="12">
        <v>1993</v>
      </c>
      <c r="E78" s="12">
        <v>648</v>
      </c>
      <c r="F78" s="12">
        <v>280963</v>
      </c>
      <c r="G78" s="13">
        <v>4773</v>
      </c>
      <c r="H78" s="14"/>
      <c r="I78" s="12">
        <v>0</v>
      </c>
      <c r="J78" s="12">
        <v>0</v>
      </c>
      <c r="K78" s="12">
        <v>5</v>
      </c>
      <c r="L78" s="12">
        <v>0</v>
      </c>
      <c r="M78" s="12">
        <v>32711</v>
      </c>
      <c r="N78" s="15">
        <f t="shared" si="13"/>
        <v>36.578174518255835</v>
      </c>
      <c r="O78" s="15">
        <f t="shared" si="14"/>
        <v>36.044354312726391</v>
      </c>
      <c r="P78" s="15">
        <f t="shared" si="15"/>
        <v>14.591421845862248</v>
      </c>
      <c r="Q78" s="15">
        <f t="shared" si="16"/>
        <v>14.0728870183402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5</v>
      </c>
      <c r="X78" s="12">
        <v>0</v>
      </c>
      <c r="Y78" s="12">
        <v>0</v>
      </c>
      <c r="Z78" s="12">
        <f t="shared" si="12"/>
        <v>0</v>
      </c>
      <c r="AA78" s="12">
        <f t="shared" si="12"/>
        <v>5</v>
      </c>
      <c r="AB78" s="12">
        <v>1144</v>
      </c>
      <c r="AC78" s="12">
        <v>3629</v>
      </c>
      <c r="AD78" s="16">
        <f t="shared" si="17"/>
        <v>1136.4733242719999</v>
      </c>
      <c r="AE78" s="16">
        <f t="shared" si="18"/>
        <v>1112.9483264595694</v>
      </c>
      <c r="AF78" s="16">
        <f t="shared" si="19"/>
        <v>1112.9483264595694</v>
      </c>
      <c r="AG78" s="16">
        <f t="shared" si="20"/>
        <v>3605.1238582020001</v>
      </c>
      <c r="AH78" s="16">
        <f t="shared" si="21"/>
        <v>3485.4337461096939</v>
      </c>
      <c r="AI78" s="16">
        <f t="shared" si="22"/>
        <v>3490.4337461096939</v>
      </c>
    </row>
    <row r="79" spans="1:35" ht="15.75" thickBot="1">
      <c r="A79" s="11" t="s">
        <v>99</v>
      </c>
      <c r="B79" s="12">
        <v>3568</v>
      </c>
      <c r="C79" s="12">
        <v>495</v>
      </c>
      <c r="D79" s="12">
        <v>2718</v>
      </c>
      <c r="E79" s="12">
        <v>603</v>
      </c>
      <c r="F79" s="12">
        <v>412111</v>
      </c>
      <c r="G79" s="13">
        <v>4938</v>
      </c>
      <c r="H79" s="14"/>
      <c r="I79" s="12">
        <v>114</v>
      </c>
      <c r="J79" s="12">
        <v>109</v>
      </c>
      <c r="K79" s="12">
        <v>28</v>
      </c>
      <c r="L79" s="12">
        <v>33</v>
      </c>
      <c r="M79" s="12">
        <v>47959</v>
      </c>
      <c r="N79" s="15">
        <f t="shared" si="13"/>
        <v>32.013608846445223</v>
      </c>
      <c r="O79" s="15">
        <f t="shared" si="14"/>
        <v>31.615082307358922</v>
      </c>
      <c r="P79" s="15">
        <f t="shared" si="15"/>
        <v>10.296294751767135</v>
      </c>
      <c r="Q79" s="15">
        <f t="shared" si="16"/>
        <v>10.489940693341392</v>
      </c>
      <c r="R79" s="12">
        <v>33</v>
      </c>
      <c r="S79" s="12">
        <v>81</v>
      </c>
      <c r="T79" s="12">
        <v>97</v>
      </c>
      <c r="U79" s="12">
        <v>12</v>
      </c>
      <c r="V79" s="12">
        <v>22</v>
      </c>
      <c r="W79" s="12">
        <v>6</v>
      </c>
      <c r="X79" s="12">
        <v>7</v>
      </c>
      <c r="Y79" s="12">
        <v>26</v>
      </c>
      <c r="Z79" s="12">
        <f t="shared" si="12"/>
        <v>159</v>
      </c>
      <c r="AA79" s="12">
        <f t="shared" si="12"/>
        <v>125</v>
      </c>
      <c r="AB79" s="12">
        <v>340</v>
      </c>
      <c r="AC79" s="12">
        <v>4598</v>
      </c>
      <c r="AD79" s="16">
        <f t="shared" si="17"/>
        <v>337.76305092000001</v>
      </c>
      <c r="AE79" s="16">
        <f t="shared" si="18"/>
        <v>330.771355765956</v>
      </c>
      <c r="AF79" s="16">
        <f t="shared" si="19"/>
        <v>489.771355765956</v>
      </c>
      <c r="AG79" s="16">
        <f t="shared" si="20"/>
        <v>4567.7485533239997</v>
      </c>
      <c r="AH79" s="16">
        <f t="shared" si="21"/>
        <v>4416.0993013536427</v>
      </c>
      <c r="AI79" s="16">
        <f t="shared" si="22"/>
        <v>4541.0993013536427</v>
      </c>
    </row>
    <row r="80" spans="1:35" ht="15.75" thickBot="1">
      <c r="A80" s="11" t="s">
        <v>100</v>
      </c>
      <c r="B80" s="12">
        <v>2316</v>
      </c>
      <c r="C80" s="12">
        <v>286</v>
      </c>
      <c r="D80" s="12">
        <v>3947</v>
      </c>
      <c r="E80" s="12">
        <v>795</v>
      </c>
      <c r="F80" s="12">
        <v>263547</v>
      </c>
      <c r="G80" s="13">
        <v>2893</v>
      </c>
      <c r="H80" s="14"/>
      <c r="I80" s="12">
        <v>0</v>
      </c>
      <c r="J80" s="12">
        <v>0</v>
      </c>
      <c r="K80" s="12">
        <v>0</v>
      </c>
      <c r="L80" s="12">
        <v>0</v>
      </c>
      <c r="M80" s="12">
        <v>31601</v>
      </c>
      <c r="N80" s="15">
        <f t="shared" si="13"/>
        <v>37.954431821777789</v>
      </c>
      <c r="O80" s="15">
        <f t="shared" si="14"/>
        <v>37.612734311936634</v>
      </c>
      <c r="P80" s="15">
        <f t="shared" si="15"/>
        <v>9.1547735831144585</v>
      </c>
      <c r="Q80" s="15">
        <f t="shared" si="16"/>
        <v>8.8130760732733009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f t="shared" si="12"/>
        <v>0</v>
      </c>
      <c r="AA80" s="12">
        <f t="shared" si="12"/>
        <v>0</v>
      </c>
      <c r="AB80" s="12">
        <v>521</v>
      </c>
      <c r="AC80" s="12">
        <v>2372</v>
      </c>
      <c r="AD80" s="16">
        <f t="shared" si="17"/>
        <v>517.57220449800002</v>
      </c>
      <c r="AE80" s="16">
        <f t="shared" si="18"/>
        <v>506.85845986489142</v>
      </c>
      <c r="AF80" s="16">
        <f t="shared" si="19"/>
        <v>506.85845986489142</v>
      </c>
      <c r="AG80" s="16">
        <f t="shared" si="20"/>
        <v>2356.3939905360003</v>
      </c>
      <c r="AH80" s="16">
        <f t="shared" si="21"/>
        <v>2278.1617100502049</v>
      </c>
      <c r="AI80" s="16">
        <f t="shared" si="22"/>
        <v>2278.1617100502049</v>
      </c>
    </row>
    <row r="81" spans="1:35" ht="15.75" thickBot="1">
      <c r="A81" s="11" t="s">
        <v>101</v>
      </c>
      <c r="B81" s="12">
        <v>4616</v>
      </c>
      <c r="C81" s="12">
        <v>1358</v>
      </c>
      <c r="D81" s="12">
        <v>6358</v>
      </c>
      <c r="E81" s="12">
        <v>2092</v>
      </c>
      <c r="F81" s="12">
        <v>565938</v>
      </c>
      <c r="G81" s="13">
        <v>5186</v>
      </c>
      <c r="H81" s="17">
        <f t="shared" ref="H81" si="23">SUM(H3:H16)</f>
        <v>0</v>
      </c>
      <c r="I81" s="12">
        <v>0</v>
      </c>
      <c r="J81" s="12">
        <v>0</v>
      </c>
      <c r="K81" s="12">
        <v>116</v>
      </c>
      <c r="L81" s="12">
        <v>0</v>
      </c>
      <c r="M81" s="12">
        <v>59818</v>
      </c>
      <c r="N81" s="15">
        <f t="shared" si="13"/>
        <v>39.284028218930757</v>
      </c>
      <c r="O81" s="15">
        <f t="shared" si="14"/>
        <v>38.98043067683394</v>
      </c>
      <c r="P81" s="15">
        <f t="shared" si="15"/>
        <v>8.6696312146845429</v>
      </c>
      <c r="Q81" s="15">
        <f t="shared" si="16"/>
        <v>8.5599552346593448</v>
      </c>
      <c r="R81" s="18">
        <v>0</v>
      </c>
      <c r="S81" s="12">
        <v>0</v>
      </c>
      <c r="T81" s="12">
        <v>0</v>
      </c>
      <c r="U81" s="12">
        <v>0</v>
      </c>
      <c r="V81" s="12">
        <v>87</v>
      </c>
      <c r="W81" s="12">
        <v>29</v>
      </c>
      <c r="X81" s="12">
        <v>0</v>
      </c>
      <c r="Y81" s="12">
        <v>0</v>
      </c>
      <c r="Z81" s="12">
        <f t="shared" si="12"/>
        <v>87</v>
      </c>
      <c r="AA81" s="12">
        <f t="shared" si="12"/>
        <v>29</v>
      </c>
      <c r="AB81" s="12">
        <v>1897</v>
      </c>
      <c r="AC81" s="12">
        <v>3289</v>
      </c>
      <c r="AD81" s="16">
        <f t="shared" si="17"/>
        <v>1884.519139986</v>
      </c>
      <c r="AE81" s="16">
        <f t="shared" si="18"/>
        <v>1845.5095937882897</v>
      </c>
      <c r="AF81" s="16">
        <f t="shared" si="19"/>
        <v>1932.5095937882897</v>
      </c>
      <c r="AG81" s="16">
        <f t="shared" si="20"/>
        <v>3267.3608072820002</v>
      </c>
      <c r="AH81" s="16">
        <f t="shared" si="21"/>
        <v>3158.8844284802376</v>
      </c>
      <c r="AI81" s="16">
        <f t="shared" si="22"/>
        <v>3187.8844284802376</v>
      </c>
    </row>
    <row r="82" spans="1:35" ht="15.75" thickBot="1">
      <c r="A82" s="11" t="s">
        <v>102</v>
      </c>
      <c r="B82" s="12">
        <v>3176</v>
      </c>
      <c r="C82" s="12">
        <v>287</v>
      </c>
      <c r="D82" s="12">
        <v>2679</v>
      </c>
      <c r="E82" s="12">
        <v>505</v>
      </c>
      <c r="F82" s="12">
        <v>250089</v>
      </c>
      <c r="G82" s="13">
        <v>3912</v>
      </c>
      <c r="H82" s="17">
        <f t="shared" ref="H82" si="24">SUM(H17:H24)</f>
        <v>0</v>
      </c>
      <c r="I82" s="12">
        <v>0</v>
      </c>
      <c r="J82" s="12">
        <v>0</v>
      </c>
      <c r="K82" s="12">
        <v>0</v>
      </c>
      <c r="L82" s="12">
        <v>3</v>
      </c>
      <c r="M82" s="12">
        <v>35205</v>
      </c>
      <c r="N82" s="15">
        <f t="shared" si="13"/>
        <v>34.737281636131236</v>
      </c>
      <c r="O82" s="15">
        <f t="shared" si="14"/>
        <v>34.340747379893386</v>
      </c>
      <c r="P82" s="15">
        <f t="shared" si="15"/>
        <v>11.112057946314444</v>
      </c>
      <c r="Q82" s="15">
        <f t="shared" si="16"/>
        <v>10.724045206906593</v>
      </c>
      <c r="R82" s="18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3</v>
      </c>
      <c r="Y82" s="12">
        <v>0</v>
      </c>
      <c r="Z82" s="12">
        <f t="shared" si="12"/>
        <v>3</v>
      </c>
      <c r="AA82" s="12">
        <f t="shared" si="12"/>
        <v>0</v>
      </c>
      <c r="AB82" s="12">
        <v>1221</v>
      </c>
      <c r="AC82" s="12">
        <v>2691</v>
      </c>
      <c r="AD82" s="16">
        <f t="shared" si="17"/>
        <v>1212.9667210980001</v>
      </c>
      <c r="AE82" s="16">
        <f t="shared" si="18"/>
        <v>1187.8583099712714</v>
      </c>
      <c r="AF82" s="16">
        <f t="shared" si="19"/>
        <v>1190.8583099712714</v>
      </c>
      <c r="AG82" s="16">
        <f t="shared" si="20"/>
        <v>2673.2952059580002</v>
      </c>
      <c r="AH82" s="16">
        <f t="shared" si="21"/>
        <v>2584.5418051201946</v>
      </c>
      <c r="AI82" s="16">
        <f t="shared" si="22"/>
        <v>2584.5418051201946</v>
      </c>
    </row>
    <row r="83" spans="1:35" ht="15.75" thickBot="1">
      <c r="A83" s="11" t="s">
        <v>103</v>
      </c>
      <c r="B83" s="12">
        <v>3237</v>
      </c>
      <c r="C83" s="12">
        <v>1139</v>
      </c>
      <c r="D83" s="12">
        <v>3271</v>
      </c>
      <c r="E83" s="12">
        <v>1300</v>
      </c>
      <c r="F83" s="12">
        <v>414256</v>
      </c>
      <c r="G83" s="13">
        <v>4591</v>
      </c>
      <c r="H83" s="17">
        <f t="shared" ref="H83" si="25">SUM(H25:H37)</f>
        <v>0</v>
      </c>
      <c r="I83" s="12">
        <v>1</v>
      </c>
      <c r="J83" s="12">
        <v>0</v>
      </c>
      <c r="K83" s="12">
        <v>361</v>
      </c>
      <c r="L83" s="12">
        <v>0</v>
      </c>
      <c r="M83" s="12">
        <v>51220</v>
      </c>
      <c r="N83" s="15">
        <f t="shared" si="13"/>
        <v>32.529688923597547</v>
      </c>
      <c r="O83" s="15">
        <f t="shared" si="14"/>
        <v>32.203264994246922</v>
      </c>
      <c r="P83" s="15">
        <f t="shared" si="15"/>
        <v>8.9632955876610705</v>
      </c>
      <c r="Q83" s="15">
        <f t="shared" si="16"/>
        <v>9.343626832070683</v>
      </c>
      <c r="R83" s="18">
        <v>1</v>
      </c>
      <c r="S83" s="12">
        <v>0</v>
      </c>
      <c r="T83" s="12">
        <v>0</v>
      </c>
      <c r="U83" s="12">
        <v>0</v>
      </c>
      <c r="V83" s="12">
        <v>254</v>
      </c>
      <c r="W83" s="12">
        <v>107</v>
      </c>
      <c r="X83" s="12">
        <v>0</v>
      </c>
      <c r="Y83" s="12">
        <v>0</v>
      </c>
      <c r="Z83" s="12">
        <f t="shared" si="12"/>
        <v>255</v>
      </c>
      <c r="AA83" s="12">
        <f t="shared" si="12"/>
        <v>107</v>
      </c>
      <c r="AB83" s="12">
        <v>1162</v>
      </c>
      <c r="AC83" s="12">
        <v>3429</v>
      </c>
      <c r="AD83" s="16">
        <f t="shared" si="17"/>
        <v>1154.354897556</v>
      </c>
      <c r="AE83" s="16">
        <f t="shared" si="18"/>
        <v>1130.4597511765908</v>
      </c>
      <c r="AF83" s="16">
        <f t="shared" si="19"/>
        <v>1385.4597511765908</v>
      </c>
      <c r="AG83" s="16">
        <f t="shared" si="20"/>
        <v>3406.4397106020001</v>
      </c>
      <c r="AH83" s="16">
        <f t="shared" si="21"/>
        <v>3293.3459122100135</v>
      </c>
      <c r="AI83" s="16">
        <f t="shared" si="22"/>
        <v>3400.3459122100135</v>
      </c>
    </row>
    <row r="84" spans="1:35" ht="15.75" thickBot="1">
      <c r="A84" s="11" t="s">
        <v>104</v>
      </c>
      <c r="B84" s="12">
        <v>4752</v>
      </c>
      <c r="C84" s="12">
        <v>563</v>
      </c>
      <c r="D84" s="12">
        <v>4314</v>
      </c>
      <c r="E84" s="12">
        <v>1717</v>
      </c>
      <c r="F84" s="12">
        <v>537042</v>
      </c>
      <c r="G84" s="13">
        <v>3603</v>
      </c>
      <c r="H84" s="17">
        <f t="shared" ref="H84" si="26">SUM(H38:H48)</f>
        <v>0</v>
      </c>
      <c r="I84" s="12">
        <v>1</v>
      </c>
      <c r="J84" s="12">
        <v>43</v>
      </c>
      <c r="K84" s="12">
        <v>39</v>
      </c>
      <c r="L84" s="12">
        <v>0</v>
      </c>
      <c r="M84" s="12">
        <v>63248</v>
      </c>
      <c r="N84" s="15">
        <f t="shared" si="13"/>
        <v>29.427460156842898</v>
      </c>
      <c r="O84" s="15">
        <f t="shared" si="14"/>
        <v>29.216704307750657</v>
      </c>
      <c r="P84" s="15">
        <f t="shared" si="15"/>
        <v>5.696622818112826</v>
      </c>
      <c r="Q84" s="15">
        <f t="shared" si="16"/>
        <v>5.6170964150109652</v>
      </c>
      <c r="R84" s="18">
        <v>0</v>
      </c>
      <c r="S84" s="12">
        <v>1</v>
      </c>
      <c r="T84" s="12">
        <v>13</v>
      </c>
      <c r="U84" s="12">
        <v>30</v>
      </c>
      <c r="V84" s="12">
        <v>21</v>
      </c>
      <c r="W84" s="12">
        <v>18</v>
      </c>
      <c r="X84" s="12">
        <v>0</v>
      </c>
      <c r="Y84" s="12">
        <v>0</v>
      </c>
      <c r="Z84" s="12">
        <f t="shared" si="12"/>
        <v>34</v>
      </c>
      <c r="AA84" s="12">
        <f t="shared" si="12"/>
        <v>49</v>
      </c>
      <c r="AB84" s="12">
        <v>744</v>
      </c>
      <c r="AC84" s="12">
        <v>2859</v>
      </c>
      <c r="AD84" s="16">
        <f t="shared" si="17"/>
        <v>739.10502907199998</v>
      </c>
      <c r="AE84" s="16">
        <f t="shared" si="18"/>
        <v>723.80555497020953</v>
      </c>
      <c r="AF84" s="16">
        <f t="shared" si="19"/>
        <v>757.80555497020953</v>
      </c>
      <c r="AG84" s="16">
        <f t="shared" si="20"/>
        <v>2840.1898899420003</v>
      </c>
      <c r="AH84" s="16">
        <f t="shared" si="21"/>
        <v>2745.8955855959257</v>
      </c>
      <c r="AI84" s="16">
        <f t="shared" si="22"/>
        <v>2794.8955855959257</v>
      </c>
    </row>
    <row r="85" spans="1:35" ht="15.75" thickBot="1">
      <c r="A85" s="11" t="s">
        <v>105</v>
      </c>
      <c r="B85" s="12">
        <v>12128</v>
      </c>
      <c r="C85" s="12">
        <v>3483</v>
      </c>
      <c r="D85" s="12">
        <v>10944</v>
      </c>
      <c r="E85" s="12">
        <v>8367</v>
      </c>
      <c r="F85" s="12">
        <v>1292947</v>
      </c>
      <c r="G85" s="13">
        <v>44809</v>
      </c>
      <c r="H85" s="17">
        <f t="shared" ref="H85" si="27">SUM(H49:H60)</f>
        <v>0</v>
      </c>
      <c r="I85" s="12">
        <v>73</v>
      </c>
      <c r="J85" s="12">
        <v>135</v>
      </c>
      <c r="K85" s="12">
        <v>121</v>
      </c>
      <c r="L85" s="12">
        <v>274</v>
      </c>
      <c r="M85" s="12">
        <v>201579</v>
      </c>
      <c r="N85" s="15">
        <f t="shared" si="13"/>
        <v>44.128429383351772</v>
      </c>
      <c r="O85" s="15">
        <f t="shared" si="14"/>
        <v>43.498496862419238</v>
      </c>
      <c r="P85" s="15">
        <f t="shared" si="15"/>
        <v>22.229002028981192</v>
      </c>
      <c r="Q85" s="15">
        <f t="shared" si="16"/>
        <v>21.898207811145706</v>
      </c>
      <c r="R85" s="18">
        <v>71</v>
      </c>
      <c r="S85" s="12">
        <v>2</v>
      </c>
      <c r="T85" s="12">
        <v>131</v>
      </c>
      <c r="U85" s="12">
        <v>4</v>
      </c>
      <c r="V85" s="12">
        <v>117</v>
      </c>
      <c r="W85" s="12">
        <v>4</v>
      </c>
      <c r="X85" s="12">
        <v>252</v>
      </c>
      <c r="Y85" s="12">
        <v>22</v>
      </c>
      <c r="Z85" s="12">
        <f t="shared" si="12"/>
        <v>571</v>
      </c>
      <c r="AA85" s="12">
        <f t="shared" si="12"/>
        <v>32</v>
      </c>
      <c r="AB85" s="12">
        <v>40496</v>
      </c>
      <c r="AC85" s="12">
        <v>4313</v>
      </c>
      <c r="AD85" s="16">
        <f t="shared" si="17"/>
        <v>40229.566206047995</v>
      </c>
      <c r="AE85" s="16">
        <f t="shared" si="18"/>
        <v>39396.8141855828</v>
      </c>
      <c r="AF85" s="16">
        <f t="shared" si="19"/>
        <v>39967.8141855828</v>
      </c>
      <c r="AG85" s="16">
        <f t="shared" si="20"/>
        <v>4284.623642994</v>
      </c>
      <c r="AH85" s="16">
        <f t="shared" si="21"/>
        <v>4142.374138046599</v>
      </c>
      <c r="AI85" s="16">
        <f t="shared" si="22"/>
        <v>4174.374138046599</v>
      </c>
    </row>
    <row r="86" spans="1:35" ht="15.75" thickBot="1">
      <c r="A86" s="11" t="s">
        <v>106</v>
      </c>
      <c r="B86" s="12">
        <v>6812</v>
      </c>
      <c r="C86" s="12">
        <v>5109</v>
      </c>
      <c r="D86" s="12">
        <v>5306</v>
      </c>
      <c r="E86" s="12">
        <v>3477</v>
      </c>
      <c r="F86" s="12">
        <v>751332</v>
      </c>
      <c r="G86" s="13">
        <v>21826</v>
      </c>
      <c r="H86" s="17">
        <f t="shared" ref="H86" si="28">SUM(H61:H70)</f>
        <v>0</v>
      </c>
      <c r="I86" s="12">
        <v>123</v>
      </c>
      <c r="J86" s="12">
        <v>2</v>
      </c>
      <c r="K86" s="12">
        <v>20</v>
      </c>
      <c r="L86" s="12">
        <v>23</v>
      </c>
      <c r="M86" s="12">
        <v>117218</v>
      </c>
      <c r="N86" s="15">
        <f t="shared" si="13"/>
        <v>40.699278267842828</v>
      </c>
      <c r="O86" s="15">
        <f t="shared" si="14"/>
        <v>40.158088463934618</v>
      </c>
      <c r="P86" s="15">
        <f t="shared" si="15"/>
        <v>18.620007166134894</v>
      </c>
      <c r="Q86" s="15">
        <f t="shared" si="16"/>
        <v>18.222140060105854</v>
      </c>
      <c r="R86" s="18">
        <v>107</v>
      </c>
      <c r="S86" s="12">
        <v>16</v>
      </c>
      <c r="T86" s="12">
        <v>1</v>
      </c>
      <c r="U86" s="12">
        <v>1</v>
      </c>
      <c r="V86" s="12">
        <v>18</v>
      </c>
      <c r="W86" s="12">
        <v>2</v>
      </c>
      <c r="X86" s="12">
        <v>19</v>
      </c>
      <c r="Y86" s="12">
        <v>4</v>
      </c>
      <c r="Z86" s="12">
        <f t="shared" si="12"/>
        <v>145</v>
      </c>
      <c r="AA86" s="12">
        <f t="shared" si="12"/>
        <v>23</v>
      </c>
      <c r="AB86" s="12">
        <v>18448</v>
      </c>
      <c r="AC86" s="12">
        <v>3378</v>
      </c>
      <c r="AD86" s="16">
        <f t="shared" si="17"/>
        <v>18326.625774624001</v>
      </c>
      <c r="AE86" s="16">
        <f t="shared" si="18"/>
        <v>17947.264621089282</v>
      </c>
      <c r="AF86" s="16">
        <f t="shared" si="19"/>
        <v>18092.264621089282</v>
      </c>
      <c r="AG86" s="16">
        <f t="shared" si="20"/>
        <v>3355.7752529640002</v>
      </c>
      <c r="AH86" s="16">
        <f t="shared" si="21"/>
        <v>3244.3635145655953</v>
      </c>
      <c r="AI86" s="16">
        <f t="shared" si="22"/>
        <v>3267.3635145655953</v>
      </c>
    </row>
    <row r="87" spans="1:35" ht="15.75" thickBot="1">
      <c r="A87" s="11" t="s">
        <v>107</v>
      </c>
      <c r="B87" s="12">
        <v>369652</v>
      </c>
      <c r="C87" s="12">
        <v>126403</v>
      </c>
      <c r="D87" s="12">
        <v>343278</v>
      </c>
      <c r="E87" s="12">
        <v>160365</v>
      </c>
      <c r="F87" s="12">
        <v>28180497</v>
      </c>
      <c r="G87" s="13">
        <v>1331096</v>
      </c>
      <c r="H87" s="17">
        <f t="shared" ref="H87" si="29">SUM(H71:H79)</f>
        <v>0</v>
      </c>
      <c r="I87" s="12">
        <v>5999</v>
      </c>
      <c r="J87" s="12">
        <v>6864</v>
      </c>
      <c r="K87" s="12">
        <v>10097</v>
      </c>
      <c r="L87" s="12">
        <v>4190</v>
      </c>
      <c r="M87" s="12">
        <v>6433520</v>
      </c>
      <c r="N87" s="15">
        <f>(SUM(B87:E87)+(F87/150)+SUM(G87:L87))/M87*100</f>
        <v>39.571089854387644</v>
      </c>
      <c r="O87" s="15">
        <f t="shared" si="14"/>
        <v>38.946717683692974</v>
      </c>
      <c r="P87" s="15">
        <f t="shared" si="15"/>
        <v>20.690011067036394</v>
      </c>
      <c r="Q87" s="15">
        <f t="shared" si="16"/>
        <v>20.48764737692467</v>
      </c>
      <c r="R87" s="18">
        <v>5276</v>
      </c>
      <c r="S87" s="12">
        <v>723</v>
      </c>
      <c r="T87" s="12">
        <v>6173</v>
      </c>
      <c r="U87" s="12">
        <v>691</v>
      </c>
      <c r="V87" s="12">
        <v>8655</v>
      </c>
      <c r="W87" s="12">
        <v>1442</v>
      </c>
      <c r="X87" s="12">
        <v>3177</v>
      </c>
      <c r="Y87" s="12">
        <v>1013</v>
      </c>
      <c r="Z87" s="12">
        <f t="shared" si="12"/>
        <v>23281</v>
      </c>
      <c r="AA87" s="12">
        <f t="shared" si="12"/>
        <v>3869</v>
      </c>
      <c r="AB87" s="12">
        <v>1005830</v>
      </c>
      <c r="AC87" s="12">
        <v>325266</v>
      </c>
      <c r="AD87" s="16">
        <f t="shared" si="17"/>
        <v>999212.38090253994</v>
      </c>
      <c r="AE87" s="16">
        <f t="shared" si="18"/>
        <v>978528.68461785733</v>
      </c>
      <c r="AF87" s="16">
        <f t="shared" si="19"/>
        <v>1001809.6846178573</v>
      </c>
      <c r="AG87" s="16">
        <f t="shared" si="20"/>
        <v>323125.98976630799</v>
      </c>
      <c r="AH87" s="16">
        <f t="shared" si="21"/>
        <v>312398.20690606657</v>
      </c>
      <c r="AI87" s="16">
        <f t="shared" si="22"/>
        <v>316267.20690606657</v>
      </c>
    </row>
  </sheetData>
  <mergeCells count="9">
    <mergeCell ref="AD1:AF1"/>
    <mergeCell ref="AG1:AI1"/>
    <mergeCell ref="B1:E1"/>
    <mergeCell ref="G1:H1"/>
    <mergeCell ref="I1:M1"/>
    <mergeCell ref="N1:O1"/>
    <mergeCell ref="R1:AA1"/>
    <mergeCell ref="AB1:AC1"/>
    <mergeCell ref="P1:Q1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CPR 2075_76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2019-12-09T05:31:35Z</dcterms:created>
  <dcterms:modified xsi:type="dcterms:W3CDTF">2020-09-09T05:05:22Z</dcterms:modified>
</cp:coreProperties>
</file>